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9\Documentazione per pubblicazione\"/>
    </mc:Choice>
  </mc:AlternateContent>
  <bookViews>
    <workbookView xWindow="0" yWindow="0" windowWidth="28800" windowHeight="12300"/>
  </bookViews>
  <sheets>
    <sheet name="S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xlnm._FilterDatabase" localSheetId="0" hidden="1">SP!$A$1:$F$322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SP!$A$1:$E$318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8" i="1" l="1"/>
  <c r="E317" i="1"/>
  <c r="E316" i="1"/>
  <c r="E315" i="1"/>
  <c r="E314" i="1"/>
  <c r="E311" i="1"/>
  <c r="E310" i="1"/>
  <c r="E307" i="1"/>
  <c r="E306" i="1"/>
  <c r="E303" i="1"/>
  <c r="E302" i="1"/>
  <c r="E301" i="1"/>
  <c r="E300" i="1"/>
  <c r="E298" i="1"/>
  <c r="E297" i="1"/>
  <c r="E296" i="1"/>
  <c r="E295" i="1"/>
  <c r="E294" i="1"/>
  <c r="E293" i="1" s="1"/>
  <c r="E292" i="1"/>
  <c r="E288" i="1"/>
  <c r="E287" i="1"/>
  <c r="E286" i="1"/>
  <c r="E284" i="1"/>
  <c r="E283" i="1"/>
  <c r="E282" i="1"/>
  <c r="E281" i="1"/>
  <c r="E280" i="1"/>
  <c r="E278" i="1"/>
  <c r="E277" i="1"/>
  <c r="E276" i="1"/>
  <c r="E275" i="1"/>
  <c r="E274" i="1"/>
  <c r="E273" i="1"/>
  <c r="E272" i="1"/>
  <c r="E271" i="1"/>
  <c r="E270" i="1"/>
  <c r="E266" i="1"/>
  <c r="E265" i="1"/>
  <c r="E264" i="1"/>
  <c r="E263" i="1"/>
  <c r="E262" i="1"/>
  <c r="E261" i="1"/>
  <c r="E260" i="1"/>
  <c r="E259" i="1"/>
  <c r="E258" i="1"/>
  <c r="E257" i="1"/>
  <c r="E256" i="1"/>
  <c r="E254" i="1"/>
  <c r="E253" i="1"/>
  <c r="E252" i="1"/>
  <c r="E251" i="1"/>
  <c r="E250" i="1"/>
  <c r="E249" i="1" s="1"/>
  <c r="E248" i="1"/>
  <c r="E246" i="1"/>
  <c r="E245" i="1"/>
  <c r="E242" i="1"/>
  <c r="E241" i="1"/>
  <c r="E240" i="1"/>
  <c r="E239" i="1"/>
  <c r="E234" i="1"/>
  <c r="E233" i="1"/>
  <c r="E232" i="1"/>
  <c r="E231" i="1"/>
  <c r="E228" i="1"/>
  <c r="E227" i="1"/>
  <c r="E226" i="1"/>
  <c r="E225" i="1"/>
  <c r="E224" i="1"/>
  <c r="E223" i="1"/>
  <c r="E222" i="1"/>
  <c r="E221" i="1"/>
  <c r="E219" i="1"/>
  <c r="E218" i="1"/>
  <c r="E217" i="1"/>
  <c r="E216" i="1"/>
  <c r="E215" i="1"/>
  <c r="E214" i="1"/>
  <c r="E213" i="1"/>
  <c r="E211" i="1"/>
  <c r="E209" i="1"/>
  <c r="E208" i="1"/>
  <c r="E207" i="1"/>
  <c r="E206" i="1"/>
  <c r="E205" i="1"/>
  <c r="E203" i="1"/>
  <c r="E202" i="1"/>
  <c r="E201" i="1"/>
  <c r="E200" i="1"/>
  <c r="E199" i="1"/>
  <c r="E197" i="1"/>
  <c r="E196" i="1"/>
  <c r="E195" i="1"/>
  <c r="E194" i="1"/>
  <c r="E193" i="1"/>
  <c r="E192" i="1"/>
  <c r="E191" i="1"/>
  <c r="E190" i="1" s="1"/>
  <c r="E189" i="1"/>
  <c r="E187" i="1"/>
  <c r="E185" i="1"/>
  <c r="E184" i="1"/>
  <c r="E183" i="1"/>
  <c r="E182" i="1"/>
  <c r="E181" i="1"/>
  <c r="E178" i="1"/>
  <c r="E175" i="1"/>
  <c r="E174" i="1"/>
  <c r="E173" i="1" s="1"/>
  <c r="E171" i="1"/>
  <c r="E170" i="1"/>
  <c r="E169" i="1"/>
  <c r="E168" i="1"/>
  <c r="E166" i="1"/>
  <c r="E165" i="1"/>
  <c r="E164" i="1" s="1"/>
  <c r="E163" i="1"/>
  <c r="E162" i="1"/>
  <c r="E160" i="1"/>
  <c r="E159" i="1"/>
  <c r="E158" i="1" s="1"/>
  <c r="E157" i="1"/>
  <c r="E156" i="1"/>
  <c r="E155" i="1"/>
  <c r="E154" i="1"/>
  <c r="E152" i="1"/>
  <c r="E151" i="1"/>
  <c r="E150" i="1"/>
  <c r="E149" i="1"/>
  <c r="E148" i="1" s="1"/>
  <c r="E147" i="1"/>
  <c r="E146" i="1"/>
  <c r="E145" i="1"/>
  <c r="E144" i="1"/>
  <c r="E143" i="1"/>
  <c r="E142" i="1"/>
  <c r="E141" i="1"/>
  <c r="E138" i="1"/>
  <c r="E137" i="1"/>
  <c r="E136" i="1"/>
  <c r="E135" i="1"/>
  <c r="E134" i="1"/>
  <c r="E133" i="1"/>
  <c r="E132" i="1"/>
  <c r="E131" i="1"/>
  <c r="E130" i="1"/>
  <c r="E129" i="1" s="1"/>
  <c r="E128" i="1"/>
  <c r="E127" i="1"/>
  <c r="E126" i="1"/>
  <c r="E125" i="1"/>
  <c r="E124" i="1"/>
  <c r="E123" i="1"/>
  <c r="E122" i="1"/>
  <c r="E121" i="1"/>
  <c r="E120" i="1"/>
  <c r="E119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103" i="1"/>
  <c r="E102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 s="1"/>
  <c r="E79" i="1"/>
  <c r="E78" i="1"/>
  <c r="E77" i="1"/>
  <c r="E76" i="1"/>
  <c r="E74" i="1"/>
  <c r="E72" i="1"/>
  <c r="E71" i="1"/>
  <c r="E70" i="1"/>
  <c r="E69" i="1"/>
  <c r="E66" i="1"/>
  <c r="E65" i="1"/>
  <c r="E64" i="1"/>
  <c r="E63" i="1"/>
  <c r="E62" i="1"/>
  <c r="E61" i="1"/>
  <c r="E60" i="1"/>
  <c r="E59" i="1"/>
  <c r="E57" i="1"/>
  <c r="E56" i="1"/>
  <c r="E55" i="1"/>
  <c r="E54" i="1" s="1"/>
  <c r="E53" i="1"/>
  <c r="E52" i="1"/>
  <c r="E51" i="1"/>
  <c r="E49" i="1"/>
  <c r="E48" i="1"/>
  <c r="E46" i="1"/>
  <c r="E45" i="1"/>
  <c r="E43" i="1"/>
  <c r="E42" i="1"/>
  <c r="E40" i="1"/>
  <c r="E39" i="1"/>
  <c r="E37" i="1"/>
  <c r="E36" i="1"/>
  <c r="E33" i="1"/>
  <c r="E32" i="1"/>
  <c r="E29" i="1"/>
  <c r="E28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 s="1"/>
  <c r="E9" i="1"/>
  <c r="E8" i="1"/>
  <c r="E7" i="1" s="1"/>
  <c r="E6" i="1"/>
  <c r="E5" i="1"/>
  <c r="E4" i="1" s="1"/>
  <c r="E31" i="1" l="1"/>
  <c r="E35" i="1"/>
  <c r="E34" i="1" s="1"/>
  <c r="E38" i="1"/>
  <c r="E41" i="1"/>
  <c r="E44" i="1"/>
  <c r="E47" i="1"/>
  <c r="E50" i="1"/>
  <c r="E68" i="1"/>
  <c r="E140" i="1"/>
  <c r="E139" i="1" s="1"/>
  <c r="E198" i="1"/>
  <c r="E279" i="1"/>
  <c r="E305" i="1"/>
  <c r="E16" i="1"/>
  <c r="E25" i="1"/>
  <c r="E58" i="1"/>
  <c r="E75" i="1"/>
  <c r="E73" i="1" s="1"/>
  <c r="E92" i="1"/>
  <c r="E81" i="1" s="1"/>
  <c r="E111" i="1"/>
  <c r="E101" i="1" s="1"/>
  <c r="E118" i="1"/>
  <c r="E117" i="1" s="1"/>
  <c r="E161" i="1"/>
  <c r="E153" i="1" s="1"/>
  <c r="E167" i="1"/>
  <c r="E177" i="1"/>
  <c r="E176" i="1" s="1"/>
  <c r="E172" i="1" s="1"/>
  <c r="E230" i="1"/>
  <c r="E229" i="1" s="1"/>
  <c r="E236" i="1"/>
  <c r="E238" i="1"/>
  <c r="E237" i="1" s="1"/>
  <c r="E244" i="1"/>
  <c r="E243" i="1" s="1"/>
  <c r="E269" i="1"/>
  <c r="E268" i="1" s="1"/>
  <c r="E267" i="1" s="1"/>
  <c r="E291" i="1"/>
  <c r="E290" i="1" s="1"/>
  <c r="E289" i="1" s="1"/>
  <c r="E180" i="1"/>
  <c r="E188" i="1"/>
  <c r="E204" i="1"/>
  <c r="E212" i="1"/>
  <c r="E220" i="1"/>
  <c r="E255" i="1"/>
  <c r="E285" i="1"/>
  <c r="E299" i="1"/>
  <c r="E309" i="1"/>
  <c r="E308" i="1" s="1"/>
  <c r="E313" i="1"/>
  <c r="E304" i="1" l="1"/>
  <c r="E186" i="1"/>
  <c r="E30" i="1"/>
  <c r="E3" i="1"/>
  <c r="E247" i="1"/>
  <c r="E100" i="1"/>
  <c r="E80" i="1" s="1"/>
  <c r="E67" i="1"/>
  <c r="E235" i="1"/>
  <c r="E210" i="1" s="1"/>
  <c r="E2" i="1" l="1"/>
  <c r="E312" i="1"/>
  <c r="E179" i="1"/>
</calcChain>
</file>

<file path=xl/sharedStrings.xml><?xml version="1.0" encoding="utf-8"?>
<sst xmlns="http://schemas.openxmlformats.org/spreadsheetml/2006/main" count="1022" uniqueCount="645">
  <si>
    <t>Cons</t>
  </si>
  <si>
    <t>CODICE</t>
  </si>
  <si>
    <t>Modello SP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</si>
  <si>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</si>
  <si>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</si>
  <si>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</si>
  <si>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</si>
  <si>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</si>
  <si>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</si>
  <si>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</si>
  <si>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</si>
  <si>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</si>
  <si>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</si>
  <si>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</si>
  <si>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</si>
  <si>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</si>
  <si>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</si>
  <si>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</si>
  <si>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</si>
  <si>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</si>
  <si>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</si>
  <si>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</si>
  <si>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</si>
  <si>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</si>
  <si>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</si>
  <si>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</si>
  <si>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</si>
  <si>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</si>
  <si>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</si>
  <si>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</si>
  <si>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</si>
  <si>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</si>
  <si>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</si>
  <si>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</si>
  <si>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</si>
  <si>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</si>
  <si>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</si>
  <si>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</si>
  <si>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</si>
  <si>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</si>
  <si>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</si>
  <si>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</si>
  <si>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</si>
  <si>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</si>
  <si>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</si>
  <si>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</si>
  <si>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</si>
  <si>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</si>
  <si>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</si>
  <si>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</si>
  <si>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</si>
  <si>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</si>
  <si>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</si>
  <si>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</si>
  <si>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</si>
  <si>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</si>
  <si>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</si>
  <si>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</si>
  <si>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</si>
  <si>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</si>
  <si>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</si>
  <si>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</si>
  <si>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</si>
  <si>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</si>
  <si>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</si>
  <si>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</si>
  <si>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</si>
  <si>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</si>
  <si>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</si>
  <si>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</si>
  <si>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</si>
  <si>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</si>
  <si>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</si>
  <si>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</si>
  <si>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</si>
  <si>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</si>
  <si>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</si>
  <si>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</si>
  <si>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</si>
  <si>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</si>
  <si>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</si>
  <si>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</si>
  <si>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</si>
  <si>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</si>
  <si>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</si>
  <si>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</si>
  <si>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</si>
  <si>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</si>
  <si>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</si>
  <si>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</si>
  <si>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</si>
  <si>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</si>
  <si>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</si>
  <si>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</si>
  <si>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</si>
  <si>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</si>
  <si>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</si>
  <si>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</si>
  <si>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</si>
  <si>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</si>
  <si>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</si>
  <si>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</si>
  <si>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</si>
  <si>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</si>
  <si>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</si>
  <si>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</si>
  <si>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</si>
  <si>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</si>
  <si>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</si>
  <si>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</si>
  <si>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</si>
  <si>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</si>
  <si>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</si>
  <si>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</si>
  <si>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</si>
  <si>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</si>
  <si>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</si>
  <si>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</si>
  <si>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</si>
  <si>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</si>
  <si>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</si>
  <si>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</si>
  <si>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</si>
  <si>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</si>
  <si>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</si>
  <si>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</si>
  <si>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</si>
  <si>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</si>
  <si>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</si>
  <si>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</si>
  <si>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</si>
  <si>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</si>
  <si>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</si>
  <si>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</si>
  <si>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</si>
  <si>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</si>
  <si>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</si>
  <si>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</si>
  <si>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</si>
  <si>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</si>
  <si>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</si>
  <si>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</si>
  <si>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</si>
  <si>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</si>
  <si>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</si>
  <si>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</si>
  <si>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</si>
  <si>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</si>
  <si>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</si>
  <si>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</si>
  <si>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</si>
  <si>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</si>
  <si>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</si>
  <si>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</si>
  <si>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</si>
  <si>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</si>
  <si>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</si>
  <si>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</si>
  <si>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</si>
  <si>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</si>
  <si>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</si>
  <si>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</si>
  <si>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</si>
  <si>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</si>
  <si>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</si>
  <si>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</si>
  <si>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</si>
  <si>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</si>
  <si>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</si>
  <si>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</si>
  <si>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</si>
  <si>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</si>
  <si>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</si>
  <si>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</si>
  <si>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</si>
  <si>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</si>
  <si>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</si>
  <si>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</si>
  <si>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</si>
  <si>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</si>
  <si>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</si>
  <si>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</si>
  <si>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</si>
  <si>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</si>
  <si>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</si>
  <si>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</si>
  <si>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</si>
  <si>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</si>
  <si>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</si>
  <si>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</si>
  <si>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</si>
  <si>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</si>
  <si>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</si>
  <si>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</si>
  <si>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</si>
  <si>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</si>
  <si>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</si>
  <si>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</si>
  <si>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</si>
  <si>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</si>
  <si>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</si>
  <si>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</si>
  <si>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</si>
  <si>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</si>
  <si>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</si>
  <si>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</si>
  <si>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</si>
  <si>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</si>
  <si>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 Crediti v/Stato per spesa corrente - FSN indistinto</t>
  </si>
  <si>
    <t>ABA220</t>
  </si>
  <si>
    <t xml:space="preserve">                       B.II.1.b)  Crediti v/Stato per spesa corrente - FSN vincolato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</si>
  <si>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</si>
  <si>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</si>
  <si>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</si>
  <si>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</si>
  <si>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</si>
  <si>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</si>
  <si>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</si>
  <si>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</si>
  <si>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</si>
  <si>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</si>
  <si>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</si>
  <si>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ABA271</t>
  </si>
  <si>
    <t xml:space="preserve">                       B.II.1.h) Crediti v/Stato per spesa corrente per STP (ex D.lgs. 286/98)</t>
  </si>
  <si>
    <t>ABA280</t>
  </si>
  <si>
    <t xml:space="preserve">                       B.II.1.i)  Crediti v/Stato per finanziamenti per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</si>
  <si>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</si>
  <si>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</si>
  <si>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</si>
  <si>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</si>
  <si>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ABA310</t>
  </si>
  <si>
    <t xml:space="preserve">                            B.II.1.j.2)  Crediti v/Stato per ricerca finalizzata - Ministero della Salute</t>
  </si>
  <si>
    <t>ABA320</t>
  </si>
  <si>
    <t xml:space="preserve">                            B.II.1.j.3)  Crediti v/Stato per ricerca - altre Amministrazioni centrali </t>
  </si>
  <si>
    <t>ABA330</t>
  </si>
  <si>
    <t xml:space="preserve">                            B.II.1.j.4)  Crediti v/Stato per ricerca - finanziamenti per investimenti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</si>
  <si>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</si>
  <si>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</si>
  <si>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</si>
  <si>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</si>
  <si>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</si>
  <si>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</si>
  <si>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</si>
  <si>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ABA390</t>
  </si>
  <si>
    <t xml:space="preserve">                            B.II.2.a.1)  Crediti v/Regione o Provincia Autonoma per quota FSR</t>
  </si>
  <si>
    <t>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</si>
  <si>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</si>
  <si>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</si>
  <si>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</si>
  <si>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</si>
  <si>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</si>
  <si>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</si>
  <si>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</si>
  <si>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</si>
  <si>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</si>
  <si>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</si>
  <si>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</si>
  <si>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</si>
  <si>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</si>
  <si>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</si>
  <si>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</si>
  <si>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</si>
  <si>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ABA461</t>
  </si>
  <si>
    <t xml:space="preserve">                            B.II.2.a.10)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</si>
  <si>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</si>
  <si>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</si>
  <si>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</si>
  <si>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</si>
  <si>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</si>
  <si>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</si>
  <si>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</si>
  <si>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</si>
  <si>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</si>
  <si>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 programmato dai Piani aziendali di cui all'art. 1, comma 528, L. 208/2015</t>
  </si>
  <si>
    <t>ABA510</t>
  </si>
  <si>
    <t xml:space="preserve">                            B.II.2.b.5) Crediti v/Regione per copertura debiti al 31/12/2005</t>
  </si>
  <si>
    <t>ABA520</t>
  </si>
  <si>
    <t xml:space="preserve">                            B.II.2.b.6) Crediti v/Regione o Provincia Autonoma per ricostituzione risorse da investimenti esercizi precedenti</t>
  </si>
  <si>
    <t>ABA521</t>
  </si>
  <si>
    <t xml:space="preserve">                            B.II.2.c)  Crediti v/Regione o Provincia Autonoma per contributi L. 210/92</t>
  </si>
  <si>
    <t>ABA522</t>
  </si>
  <si>
    <t xml:space="preserve">                            B.II.2.d) Crediti v/Regione o Provincia Autonoma per contributi L. 210/92 –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</si>
  <si>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</si>
  <si>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</si>
  <si>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</si>
  <si>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</si>
  <si>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</si>
  <si>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</si>
  <si>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</si>
  <si>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</si>
  <si>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</si>
  <si>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</si>
  <si>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</si>
  <si>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</si>
  <si>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</si>
  <si>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</si>
  <si>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</si>
  <si>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 ripiano disavanzo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</si>
  <si>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</si>
  <si>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</si>
  <si>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</si>
  <si>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 Crediti v/Aziende sanitarie pubbliche della Regione - per Contributi da Aziende sanitarie pubbliche della Regione o Prov. Aut. (extra fondo) 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</si>
  <si>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</si>
  <si>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</si>
  <si>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</si>
  <si>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</si>
  <si>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</si>
  <si>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</si>
  <si>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</si>
  <si>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</si>
  <si>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</si>
  <si>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</si>
  <si>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</si>
  <si>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</si>
  <si>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</si>
  <si>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</si>
  <si>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</si>
  <si>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</si>
  <si>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</si>
  <si>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</si>
  <si>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</si>
  <si>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</si>
  <si>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</si>
  <si>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</si>
  <si>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</si>
  <si>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B.II.7.e.1) Altri Crediti  diversi </t>
  </si>
  <si>
    <t>ABA712</t>
  </si>
  <si>
    <t xml:space="preserve">                       B.II.7.e.2) Note di credito da emettere (diversi)</t>
  </si>
  <si>
    <t>ABA713</t>
  </si>
  <si>
    <t xml:space="preserve">                       B.II.7.f) Altri Crediti verso erogatori (privati accreditati e convenzionati) di prestazioni sanitarie</t>
  </si>
  <si>
    <t>ABA714</t>
  </si>
  <si>
    <t xml:space="preserve">                       B.II.7.f.1) Altri Crediti verso erogatori (privati accreditati e convenzionati) di prestazioni sanitarie</t>
  </si>
  <si>
    <t>ABA715</t>
  </si>
  <si>
    <t xml:space="preserve">                        B.II.7.f.2) Note di credito da emettere 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</si>
  <si>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</si>
  <si>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</si>
  <si>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</si>
  <si>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</si>
  <si>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</si>
  <si>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</si>
  <si>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</si>
  <si>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</si>
  <si>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</si>
  <si>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</si>
  <si>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</si>
  <si>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</si>
  <si>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</si>
  <si>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</si>
  <si>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</si>
  <si>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</si>
  <si>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</si>
  <si>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</si>
  <si>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</si>
  <si>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</si>
  <si>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</si>
  <si>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</si>
  <si>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</si>
  <si>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</si>
  <si>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</si>
  <si>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</si>
  <si>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</si>
  <si>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</si>
  <si>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</si>
  <si>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</si>
  <si>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</si>
  <si>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>D) TOTALE ATTIVO</t>
  </si>
  <si>
    <t>ADZ999</t>
  </si>
  <si>
    <t>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</si>
  <si>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</si>
  <si>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</si>
  <si>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</si>
  <si>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</si>
  <si>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</si>
  <si>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</si>
  <si>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</si>
  <si>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</si>
  <si>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</si>
  <si>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</si>
  <si>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PAZ999</t>
  </si>
  <si>
    <t>A)  PATRIMONIO NETTO</t>
  </si>
  <si>
    <t>+/-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</si>
  <si>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</si>
  <si>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</si>
  <si>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</si>
  <si>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</si>
  <si>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</si>
  <si>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</si>
  <si>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</si>
  <si>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</si>
  <si>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</si>
  <si>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</si>
  <si>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</si>
  <si>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</si>
  <si>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</si>
  <si>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</si>
  <si>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</si>
  <si>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</si>
  <si>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</si>
  <si>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</si>
  <si>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</si>
  <si>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</si>
  <si>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</si>
  <si>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</si>
  <si>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</si>
  <si>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</si>
  <si>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</si>
  <si>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</si>
  <si>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</si>
  <si>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</si>
  <si>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</si>
  <si>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</si>
  <si>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</si>
  <si>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</si>
  <si>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</si>
  <si>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</si>
  <si>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</si>
  <si>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</si>
  <si>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</si>
  <si>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</si>
  <si>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</si>
  <si>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</si>
  <si>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</si>
  <si>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</si>
  <si>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</si>
  <si>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</si>
  <si>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</si>
  <si>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</si>
  <si>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</si>
  <si>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</si>
  <si>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</si>
  <si>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</si>
  <si>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</si>
  <si>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</si>
  <si>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</si>
  <si>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</si>
  <si>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</si>
  <si>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</si>
  <si>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</si>
  <si>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</si>
  <si>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</si>
  <si>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</si>
  <si>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</si>
  <si>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</si>
  <si>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</si>
  <si>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</si>
  <si>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</si>
  <si>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</si>
  <si>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</si>
  <si>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</si>
  <si>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</si>
  <si>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</si>
  <si>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</si>
  <si>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</si>
  <si>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</si>
  <si>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</si>
  <si>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</si>
  <si>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</si>
  <si>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</si>
  <si>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</si>
  <si>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</si>
  <si>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</si>
  <si>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</si>
  <si>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</si>
  <si>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</si>
  <si>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t xml:space="preserve">           B.III.8) Fondo finanziamento sanitario aggiuntivo corrente (extra fondo) - Risorse aggiuntive da bilancio regionale a titolo di copertura extra LEA</t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</si>
  <si>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</si>
  <si>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</si>
  <si>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</si>
  <si>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</si>
  <si>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</si>
  <si>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</si>
  <si>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</si>
  <si>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</si>
  <si>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</si>
  <si>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</si>
  <si>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</si>
  <si>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</si>
  <si>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</si>
  <si>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</si>
  <si>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</si>
  <si>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</si>
  <si>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</si>
  <si>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</si>
  <si>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</si>
  <si>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</si>
  <si>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</si>
  <si>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</si>
  <si>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</si>
  <si>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</si>
  <si>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</si>
  <si>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</si>
  <si>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</si>
  <si>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</si>
  <si>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</si>
  <si>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</si>
  <si>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</si>
  <si>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</si>
  <si>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</si>
  <si>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</si>
  <si>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</si>
  <si>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</si>
  <si>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</si>
  <si>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</si>
  <si>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</si>
  <si>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</si>
  <si>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</si>
  <si>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</si>
  <si>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</si>
  <si>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</si>
  <si>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</si>
  <si>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</si>
  <si>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</si>
  <si>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</si>
  <si>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</si>
  <si>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</si>
  <si>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</si>
  <si>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</si>
  <si>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</si>
  <si>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</si>
  <si>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</si>
  <si>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 - GSA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</si>
  <si>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</si>
  <si>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</si>
  <si>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</si>
  <si>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</si>
  <si>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</si>
  <si>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</si>
  <si>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</si>
  <si>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D.III.5) Debiti v/Regione o Provincia Autonoma per mobilità passiva internazionale</t>
  </si>
  <si>
    <t>PDA110</t>
  </si>
  <si>
    <t xml:space="preserve">          D.III.6) Acconto quota FSR da Regione o Provincia Autonoma</t>
  </si>
  <si>
    <t>PDA111</t>
  </si>
  <si>
    <t xml:space="preserve">          D.III.7) Acconto da Regione o Provincia Autonoma per anticipazione ripiano disavanzo programmato dai Piani aziendali di cui all'art. 1, comma 528, L. 208/2015</t>
  </si>
  <si>
    <t>PDA112</t>
  </si>
  <si>
    <t xml:space="preserve">         D.III.8) Debiti v/Regione o Provincia Autonoma per contributi L. 210/92 </t>
  </si>
  <si>
    <t>PDA120</t>
  </si>
  <si>
    <t xml:space="preserve">         D.III.9) Altri debiti v/Regione o Provincia Autonoma - GSA</t>
  </si>
  <si>
    <t>PDA121</t>
  </si>
  <si>
    <t xml:space="preserve">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</si>
  <si>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</si>
  <si>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</si>
  <si>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</si>
  <si>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</si>
  <si>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</si>
  <si>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</si>
  <si>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</si>
  <si>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</si>
  <si>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</si>
  <si>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</si>
  <si>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</si>
  <si>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</si>
  <si>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</si>
  <si>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</si>
  <si>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</si>
  <si>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</si>
  <si>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</si>
  <si>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</si>
  <si>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</si>
  <si>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per altre prestazioni per STP</t>
  </si>
  <si>
    <t>PDA212</t>
  </si>
  <si>
    <t xml:space="preserve">                       D.V.1.h) Debiti v/Aziende sanitarie pubbliche della Regione - per Contributi da Aziende sanitarie pubbliche della Regione o Prov. Aut. (extra fondo) </t>
  </si>
  <si>
    <t>PDA213</t>
  </si>
  <si>
    <t xml:space="preserve">                        D.V.1.i) Debiti v/Aziende sanitarie pubbliche della Regione - per contributi L. 210/92 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</si>
  <si>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</si>
  <si>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</si>
  <si>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</si>
  <si>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</si>
  <si>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PDA231</t>
  </si>
  <si>
    <t xml:space="preserve">          D.V.3.a) Debiti v/Aziende sanitarie pubbliche della Regione per versamenti c/patrimonio netto - finanziamenti per investimenti</t>
  </si>
  <si>
    <t>PDA232</t>
  </si>
  <si>
    <t xml:space="preserve">          D.V.3.b) Debiti v/Aziende sanitarie pubbliche della Regione per versamenti c/patrimonio netto - incremento fondo dotazione</t>
  </si>
  <si>
    <t>PDA233</t>
  </si>
  <si>
    <t xml:space="preserve">          D.V.3.c) Debiti v/Aziende sanitarie pubbliche della Regione per versamenti c/patrimonio netto - ripiano perdite</t>
  </si>
  <si>
    <t>PDA234</t>
  </si>
  <si>
    <t xml:space="preserve">         D.V.3.d) Debiti v/Aziende sanitarie pubbliche della Regione per anticipazione ripiano disavanzo programmato dai Piani aziendali di cui all'art. 1, comma 528, L. 208/2015</t>
  </si>
  <si>
    <t>PDA235</t>
  </si>
  <si>
    <t xml:space="preserve">         D.V.3.e) Debiti v/Aziende sanitarie pubbliche della Regione per versamenti c/patrimonio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</si>
  <si>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</si>
  <si>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</si>
  <si>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</si>
  <si>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</si>
  <si>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</si>
  <si>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</si>
  <si>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</si>
  <si>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</si>
  <si>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</si>
  <si>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</si>
  <si>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</si>
  <si>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</si>
  <si>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PDA291</t>
  </si>
  <si>
    <t xml:space="preserve">             D.VII.1.a) Debiti verso erogatori (privati accreditati e convenzionati) di prestazioni sanitarie </t>
  </si>
  <si>
    <t>PDA292</t>
  </si>
  <si>
    <t xml:space="preserve">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</si>
  <si>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</si>
  <si>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</si>
  <si>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</si>
  <si>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D.VII.2.a) Debiti verso altri fornitori</t>
  </si>
  <si>
    <t>PDA302</t>
  </si>
  <si>
    <t xml:space="preserve">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</si>
  <si>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</si>
  <si>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</si>
  <si>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</si>
  <si>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</si>
  <si>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</si>
  <si>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</si>
  <si>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</si>
  <si>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</si>
  <si>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</si>
  <si>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</si>
  <si>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</si>
  <si>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</si>
  <si>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</si>
  <si>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</si>
  <si>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</si>
  <si>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</si>
  <si>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</si>
  <si>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</si>
  <si>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</si>
  <si>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</si>
  <si>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</si>
  <si>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</si>
  <si>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</si>
  <si>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</si>
  <si>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</si>
  <si>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</si>
  <si>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</si>
  <si>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</si>
  <si>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</si>
  <si>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</si>
  <si>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</si>
  <si>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E.II.3) Risconti passivi - in attuazione dell’art.79, comma 1 sexies lettera c), del D.L. 112/2008, convertito con legge 133/2008 e della legge 23 dicembre 2009 n. 191.</t>
  </si>
  <si>
    <t>PZZ999</t>
  </si>
  <si>
    <t>F) TOTALE PASSIVO E PATRIMONIO NETTO</t>
  </si>
  <si>
    <t>PFZ999</t>
  </si>
  <si>
    <t>G)  CONTI D'ORDINE</t>
  </si>
  <si>
    <t>PFA000</t>
  </si>
  <si>
    <t xml:space="preserve">    G.I) CANONI DI LEASING ANCORA DA PAGARE</t>
  </si>
  <si>
    <t>PFA010</t>
  </si>
  <si>
    <t xml:space="preserve">    G.II) DEPOSITI CAUZIONALI</t>
  </si>
  <si>
    <t>PFA020</t>
  </si>
  <si>
    <t xml:space="preserve">    G.III) BENI IN COMODATO</t>
  </si>
  <si>
    <t>PFA021</t>
  </si>
  <si>
    <t xml:space="preserve">    G.IV) CANONI DI PROJECT FINANCING ANCORA DA PAGARE</t>
  </si>
  <si>
    <t>PFA030</t>
  </si>
  <si>
    <t xml:space="preserve">    G.V)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</si>
</sst>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2"/>
      <name val="Times New Roman"/>
      <family val="1"/>
    </font>
    <font>
      <sz val="12"/>
      <name val="Tahoma"/>
      <family val="2"/>
    </font>
    <font>
      <sz val="11"/>
      <name val="Tahoma"/>
      <family val="2"/>
    </font>
    <font>
      <sz val="10"/>
      <name val="MS Sans Serif"/>
      <family val="2"/>
    </font>
    <font>
      <b/>
      <sz val="11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strike/>
      <sz val="10"/>
      <color indexed="10"/>
      <name val="Tahoma"/>
      <family val="2"/>
    </font>
    <font>
      <b/>
      <strike/>
      <sz val="10"/>
      <color indexed="10"/>
      <name val="Tahoma"/>
      <family val="2"/>
    </font>
    <font>
      <b/>
      <i/>
      <strike/>
      <sz val="10"/>
      <name val="Tahoma"/>
      <family val="2"/>
    </font>
    <font>
      <sz val="12"/>
      <color indexed="10"/>
      <name val="Tahoma"/>
      <family val="2"/>
    </font>
    <font>
      <sz val="12"/>
      <color indexed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5" fontId="3" fillId="0" borderId="0" applyFont="0" applyFill="0" applyBorder="0" applyAlignment="0" applyProtection="0"/>
  </cellStyleXfs>
  <cellXfs count="102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 wrapText="1"/>
    </xf>
    <xf numFmtId="43" fontId="2" fillId="0" borderId="2" xfId="1" applyFont="1" applyFill="1" applyBorder="1" applyAlignment="1" applyProtection="1">
      <alignment horizontal="center" vertical="center" wrapText="1"/>
    </xf>
    <xf numFmtId="165" fontId="2" fillId="0" borderId="2" xfId="3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vertical="center"/>
    </xf>
    <xf numFmtId="0" fontId="5" fillId="0" borderId="4" xfId="2" applyFont="1" applyFill="1" applyBorder="1" applyAlignment="1" applyProtection="1">
      <alignment horizontal="center" vertical="center"/>
    </xf>
    <xf numFmtId="0" fontId="2" fillId="0" borderId="5" xfId="5" applyFont="1" applyFill="1" applyBorder="1" applyAlignment="1" applyProtection="1">
      <alignment horizontal="center" vertical="top" wrapText="1"/>
    </xf>
    <xf numFmtId="0" fontId="2" fillId="0" borderId="5" xfId="5" applyFont="1" applyFill="1" applyBorder="1" applyAlignment="1" applyProtection="1">
      <alignment horizontal="left" vertical="top" wrapText="1"/>
    </xf>
    <xf numFmtId="43" fontId="6" fillId="0" borderId="6" xfId="1" quotePrefix="1" applyFont="1" applyFill="1" applyBorder="1" applyAlignment="1" applyProtection="1">
      <alignment vertical="center"/>
      <protection locked="0"/>
    </xf>
    <xf numFmtId="165" fontId="2" fillId="0" borderId="5" xfId="6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>
      <alignment vertical="center"/>
    </xf>
    <xf numFmtId="0" fontId="8" fillId="0" borderId="7" xfId="2" applyFont="1" applyFill="1" applyBorder="1" applyAlignment="1" applyProtection="1">
      <alignment horizontal="center" vertical="center"/>
    </xf>
    <xf numFmtId="0" fontId="2" fillId="0" borderId="8" xfId="5" applyFont="1" applyFill="1" applyBorder="1" applyAlignment="1" applyProtection="1">
      <alignment horizontal="center" vertical="top" wrapText="1"/>
    </xf>
    <xf numFmtId="0" fontId="2" fillId="0" borderId="8" xfId="5" applyFont="1" applyFill="1" applyBorder="1" applyAlignment="1" applyProtection="1">
      <alignment horizontal="left" vertical="top" wrapText="1"/>
    </xf>
    <xf numFmtId="165" fontId="2" fillId="0" borderId="8" xfId="6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Alignment="1">
      <alignment vertical="center"/>
    </xf>
    <xf numFmtId="0" fontId="10" fillId="0" borderId="7" xfId="2" applyFont="1" applyFill="1" applyBorder="1" applyAlignment="1" applyProtection="1">
      <alignment horizontal="center" vertical="center"/>
    </xf>
    <xf numFmtId="0" fontId="11" fillId="0" borderId="8" xfId="5" applyFont="1" applyFill="1" applyBorder="1" applyAlignment="1" applyProtection="1">
      <alignment horizontal="center" vertical="top" wrapText="1"/>
    </xf>
    <xf numFmtId="0" fontId="11" fillId="0" borderId="8" xfId="5" applyFont="1" applyFill="1" applyBorder="1" applyAlignment="1" applyProtection="1">
      <alignment horizontal="left" vertical="top" wrapText="1"/>
    </xf>
    <xf numFmtId="165" fontId="11" fillId="0" borderId="8" xfId="6" applyNumberFormat="1" applyFont="1" applyFill="1" applyBorder="1" applyAlignment="1" applyProtection="1">
      <alignment horizontal="center" vertical="center" wrapText="1"/>
    </xf>
    <xf numFmtId="0" fontId="12" fillId="0" borderId="0" xfId="4" applyFont="1" applyFill="1" applyAlignment="1">
      <alignment vertical="center"/>
    </xf>
    <xf numFmtId="0" fontId="8" fillId="0" borderId="8" xfId="5" applyFont="1" applyFill="1" applyBorder="1" applyAlignment="1" applyProtection="1">
      <alignment horizontal="center" vertical="top" wrapText="1"/>
    </xf>
    <xf numFmtId="0" fontId="8" fillId="0" borderId="8" xfId="5" applyFont="1" applyFill="1" applyBorder="1" applyAlignment="1" applyProtection="1">
      <alignment horizontal="left" vertical="top" wrapText="1"/>
    </xf>
    <xf numFmtId="165" fontId="8" fillId="0" borderId="8" xfId="6" applyNumberFormat="1" applyFont="1" applyFill="1" applyBorder="1" applyAlignment="1" applyProtection="1">
      <alignment horizontal="center" vertical="center" wrapText="1"/>
    </xf>
    <xf numFmtId="0" fontId="4" fillId="0" borderId="0" xfId="4" applyFont="1" applyFill="1" applyAlignment="1">
      <alignment vertical="center"/>
    </xf>
    <xf numFmtId="0" fontId="8" fillId="0" borderId="9" xfId="5" applyFont="1" applyFill="1" applyBorder="1" applyAlignment="1" applyProtection="1">
      <alignment horizontal="center" vertical="top" wrapText="1"/>
    </xf>
    <xf numFmtId="0" fontId="8" fillId="0" borderId="9" xfId="5" applyFont="1" applyFill="1" applyBorder="1" applyAlignment="1" applyProtection="1">
      <alignment horizontal="left" vertical="top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top" wrapText="1"/>
    </xf>
    <xf numFmtId="0" fontId="8" fillId="0" borderId="10" xfId="5" applyFont="1" applyFill="1" applyBorder="1" applyAlignment="1" applyProtection="1">
      <alignment horizontal="left" vertical="top" wrapText="1"/>
    </xf>
    <xf numFmtId="0" fontId="8" fillId="0" borderId="11" xfId="2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top" wrapText="1"/>
    </xf>
    <xf numFmtId="0" fontId="8" fillId="0" borderId="12" xfId="5" applyFont="1" applyFill="1" applyBorder="1" applyAlignment="1" applyProtection="1">
      <alignment horizontal="left" vertical="top" wrapText="1"/>
    </xf>
    <xf numFmtId="0" fontId="2" fillId="0" borderId="10" xfId="5" applyFont="1" applyFill="1" applyBorder="1" applyAlignment="1" applyProtection="1">
      <alignment horizontal="center" vertical="top" wrapText="1"/>
    </xf>
    <xf numFmtId="0" fontId="2" fillId="0" borderId="10" xfId="5" applyFont="1" applyFill="1" applyBorder="1" applyAlignment="1" applyProtection="1">
      <alignment horizontal="left" vertical="top" wrapText="1"/>
    </xf>
    <xf numFmtId="165" fontId="2" fillId="0" borderId="10" xfId="6" applyNumberFormat="1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top" wrapText="1"/>
    </xf>
    <xf numFmtId="0" fontId="10" fillId="0" borderId="8" xfId="5" applyFont="1" applyFill="1" applyBorder="1" applyAlignment="1" applyProtection="1">
      <alignment horizontal="left" vertical="top" wrapText="1"/>
    </xf>
    <xf numFmtId="165" fontId="10" fillId="0" borderId="8" xfId="6" applyNumberFormat="1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center" vertical="top" wrapText="1"/>
    </xf>
    <xf numFmtId="0" fontId="11" fillId="0" borderId="14" xfId="5" applyFont="1" applyFill="1" applyBorder="1" applyAlignment="1" applyProtection="1">
      <alignment horizontal="left" vertical="top" wrapText="1"/>
    </xf>
    <xf numFmtId="165" fontId="11" fillId="0" borderId="14" xfId="6" applyNumberFormat="1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left" vertical="center" wrapText="1"/>
    </xf>
    <xf numFmtId="165" fontId="8" fillId="0" borderId="10" xfId="6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13" fillId="0" borderId="7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11" fillId="0" borderId="10" xfId="5" applyFont="1" applyFill="1" applyBorder="1" applyAlignment="1" applyProtection="1">
      <alignment horizontal="center" vertical="top" wrapText="1"/>
    </xf>
    <xf numFmtId="0" fontId="11" fillId="0" borderId="10" xfId="5" applyFont="1" applyFill="1" applyBorder="1" applyAlignment="1" applyProtection="1">
      <alignment horizontal="left" vertical="top" wrapText="1"/>
    </xf>
    <xf numFmtId="165" fontId="11" fillId="0" borderId="10" xfId="6" applyNumberFormat="1" applyFont="1" applyFill="1" applyBorder="1" applyAlignment="1" applyProtection="1">
      <alignment horizontal="center" vertical="center" wrapText="1"/>
    </xf>
    <xf numFmtId="0" fontId="8" fillId="0" borderId="8" xfId="5" applyFont="1" applyFill="1" applyBorder="1" applyAlignment="1" applyProtection="1">
      <alignment horizontal="center" vertical="center" wrapText="1"/>
    </xf>
    <xf numFmtId="0" fontId="8" fillId="0" borderId="8" xfId="5" applyFont="1" applyFill="1" applyBorder="1" applyAlignment="1" applyProtection="1">
      <alignment horizontal="left" vertical="center" wrapText="1"/>
    </xf>
    <xf numFmtId="0" fontId="8" fillId="0" borderId="15" xfId="5" applyFont="1" applyFill="1" applyBorder="1" applyAlignment="1" applyProtection="1">
      <alignment horizontal="center" vertical="top" wrapText="1"/>
    </xf>
    <xf numFmtId="0" fontId="8" fillId="0" borderId="15" xfId="5" applyFont="1" applyFill="1" applyBorder="1" applyAlignment="1" applyProtection="1">
      <alignment horizontal="left" vertical="top" wrapText="1"/>
    </xf>
    <xf numFmtId="0" fontId="8" fillId="0" borderId="16" xfId="5" applyFont="1" applyFill="1" applyBorder="1" applyAlignment="1" applyProtection="1">
      <alignment horizontal="center" vertical="top" wrapText="1"/>
    </xf>
    <xf numFmtId="166" fontId="7" fillId="0" borderId="0" xfId="4" applyNumberFormat="1" applyFont="1" applyFill="1" applyAlignment="1">
      <alignment vertical="center"/>
    </xf>
    <xf numFmtId="0" fontId="8" fillId="0" borderId="17" xfId="2" applyFont="1" applyFill="1" applyBorder="1" applyAlignment="1" applyProtection="1">
      <alignment horizontal="center" vertical="center"/>
    </xf>
    <xf numFmtId="0" fontId="2" fillId="0" borderId="18" xfId="5" applyFont="1" applyFill="1" applyBorder="1" applyAlignment="1" applyProtection="1">
      <alignment horizontal="center" vertical="top" wrapText="1"/>
    </xf>
    <xf numFmtId="0" fontId="2" fillId="0" borderId="18" xfId="5" applyFont="1" applyFill="1" applyBorder="1" applyAlignment="1" applyProtection="1">
      <alignment horizontal="left" vertical="top" wrapText="1"/>
    </xf>
    <xf numFmtId="0" fontId="11" fillId="0" borderId="12" xfId="5" applyFont="1" applyFill="1" applyBorder="1" applyAlignment="1" applyProtection="1">
      <alignment horizontal="center" vertical="top" wrapText="1"/>
    </xf>
    <xf numFmtId="0" fontId="11" fillId="0" borderId="12" xfId="5" applyFont="1" applyFill="1" applyBorder="1" applyAlignment="1" applyProtection="1">
      <alignment horizontal="left" vertical="top" wrapText="1"/>
    </xf>
    <xf numFmtId="0" fontId="8" fillId="0" borderId="19" xfId="2" applyFont="1" applyFill="1" applyBorder="1" applyAlignment="1" applyProtection="1">
      <alignment horizontal="center" vertical="center"/>
    </xf>
    <xf numFmtId="165" fontId="6" fillId="0" borderId="6" xfId="1" quotePrefix="1" applyNumberFormat="1" applyFont="1" applyFill="1" applyBorder="1" applyAlignment="1" applyProtection="1">
      <alignment vertical="center"/>
      <protection locked="0"/>
    </xf>
    <xf numFmtId="0" fontId="8" fillId="0" borderId="1" xfId="2" applyFont="1" applyFill="1" applyBorder="1" applyAlignment="1" applyProtection="1">
      <alignment horizontal="center" vertical="center"/>
    </xf>
    <xf numFmtId="0" fontId="2" fillId="0" borderId="15" xfId="5" applyFont="1" applyFill="1" applyBorder="1" applyAlignment="1" applyProtection="1">
      <alignment horizontal="center" vertical="top" wrapText="1"/>
    </xf>
    <xf numFmtId="0" fontId="2" fillId="0" borderId="12" xfId="5" applyFont="1" applyFill="1" applyBorder="1" applyAlignment="1" applyProtection="1">
      <alignment horizontal="center" vertical="top" wrapText="1"/>
    </xf>
    <xf numFmtId="0" fontId="2" fillId="0" borderId="12" xfId="5" applyFont="1" applyFill="1" applyBorder="1" applyAlignment="1" applyProtection="1">
      <alignment horizontal="left" vertical="top" wrapText="1"/>
    </xf>
    <xf numFmtId="0" fontId="8" fillId="0" borderId="1" xfId="2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11" fillId="0" borderId="9" xfId="5" applyFont="1" applyFill="1" applyBorder="1" applyAlignment="1" applyProtection="1">
      <alignment horizontal="center" vertical="top" wrapText="1"/>
    </xf>
    <xf numFmtId="0" fontId="11" fillId="0" borderId="9" xfId="5" applyFont="1" applyFill="1" applyBorder="1" applyAlignment="1" applyProtection="1">
      <alignment horizontal="left" vertical="top" wrapText="1"/>
    </xf>
    <xf numFmtId="0" fontId="16" fillId="0" borderId="0" xfId="4" applyFont="1" applyFill="1" applyAlignment="1">
      <alignment vertical="center"/>
    </xf>
    <xf numFmtId="0" fontId="11" fillId="0" borderId="7" xfId="5" applyFont="1" applyFill="1" applyBorder="1" applyAlignment="1" applyProtection="1">
      <alignment horizontal="center" vertical="top" wrapText="1"/>
    </xf>
    <xf numFmtId="0" fontId="11" fillId="0" borderId="18" xfId="5" applyFont="1" applyFill="1" applyBorder="1" applyAlignment="1" applyProtection="1">
      <alignment horizontal="center" vertical="top" wrapText="1"/>
    </xf>
    <xf numFmtId="0" fontId="2" fillId="0" borderId="7" xfId="5" applyFont="1" applyFill="1" applyBorder="1" applyAlignment="1" applyProtection="1">
      <alignment horizontal="center" vertical="top" wrapText="1"/>
    </xf>
    <xf numFmtId="0" fontId="2" fillId="0" borderId="13" xfId="5" applyFont="1" applyFill="1" applyBorder="1" applyAlignment="1" applyProtection="1">
      <alignment horizontal="center" vertical="top" wrapText="1"/>
    </xf>
    <xf numFmtId="0" fontId="11" fillId="0" borderId="9" xfId="5" applyFont="1" applyFill="1" applyBorder="1" applyAlignment="1" applyProtection="1">
      <alignment horizontal="center" vertical="center" wrapText="1"/>
    </xf>
    <xf numFmtId="0" fontId="11" fillId="0" borderId="9" xfId="5" applyFont="1" applyFill="1" applyBorder="1" applyAlignment="1" applyProtection="1">
      <alignment horizontal="left" vertical="center" wrapText="1"/>
    </xf>
    <xf numFmtId="0" fontId="11" fillId="0" borderId="15" xfId="5" applyFont="1" applyFill="1" applyBorder="1" applyAlignment="1" applyProtection="1">
      <alignment horizontal="center" vertical="top" wrapText="1"/>
    </xf>
    <xf numFmtId="0" fontId="11" fillId="0" borderId="15" xfId="5" applyFont="1" applyFill="1" applyBorder="1" applyAlignment="1" applyProtection="1">
      <alignment horizontal="left" vertical="top" wrapText="1"/>
    </xf>
    <xf numFmtId="165" fontId="2" fillId="0" borderId="7" xfId="6" applyNumberFormat="1" applyFont="1" applyFill="1" applyBorder="1" applyAlignment="1" applyProtection="1">
      <alignment horizontal="center" vertical="center" wrapText="1"/>
    </xf>
    <xf numFmtId="43" fontId="4" fillId="2" borderId="0" xfId="1" applyFont="1" applyFill="1" applyAlignment="1">
      <alignment vertical="center"/>
    </xf>
    <xf numFmtId="165" fontId="4" fillId="2" borderId="0" xfId="4" applyNumberFormat="1" applyFont="1" applyFill="1" applyBorder="1" applyAlignment="1">
      <alignment vertical="center"/>
    </xf>
    <xf numFmtId="49" fontId="4" fillId="0" borderId="0" xfId="4" applyNumberFormat="1" applyFont="1" applyFill="1" applyAlignment="1">
      <alignment vertical="center"/>
    </xf>
    <xf numFmtId="49" fontId="17" fillId="0" borderId="0" xfId="4" applyNumberFormat="1" applyFont="1" applyFill="1" applyAlignment="1">
      <alignment vertical="center"/>
    </xf>
    <xf numFmtId="43" fontId="17" fillId="0" borderId="0" xfId="1" applyFont="1" applyFill="1" applyAlignment="1">
      <alignment vertical="center"/>
    </xf>
    <xf numFmtId="49" fontId="4" fillId="0" borderId="0" xfId="4" applyNumberFormat="1" applyFont="1" applyFill="1" applyAlignment="1" applyProtection="1">
      <alignment vertical="center"/>
      <protection locked="0"/>
    </xf>
    <xf numFmtId="4" fontId="4" fillId="0" borderId="0" xfId="4" applyNumberFormat="1" applyFont="1" applyFill="1" applyAlignment="1">
      <alignment vertical="center"/>
    </xf>
    <xf numFmtId="4" fontId="17" fillId="0" borderId="0" xfId="4" applyNumberFormat="1" applyFont="1" applyFill="1" applyAlignment="1">
      <alignment vertical="center"/>
    </xf>
    <xf numFmtId="165" fontId="4" fillId="2" borderId="0" xfId="4" applyNumberFormat="1" applyFont="1" applyFill="1" applyAlignment="1">
      <alignment vertical="center"/>
    </xf>
    <xf numFmtId="43" fontId="4" fillId="0" borderId="0" xfId="1" applyFont="1" applyFill="1" applyAlignment="1">
      <alignment vertical="center"/>
    </xf>
    <xf numFmtId="165" fontId="4" fillId="0" borderId="0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3" fontId="18" fillId="0" borderId="0" xfId="4" applyNumberFormat="1" applyFont="1" applyFill="1" applyAlignment="1">
      <alignment vertical="center"/>
    </xf>
    <xf numFmtId="166" fontId="4" fillId="0" borderId="0" xfId="4" applyNumberFormat="1" applyFont="1" applyFill="1" applyAlignment="1">
      <alignment vertical="center"/>
    </xf>
  </cellXfs>
  <cellStyles count="7">
    <cellStyle name="Migliaia" xfId="1" builtinId="3"/>
    <cellStyle name="Migliaia [0]_Mattone CE_Budget 2008 (v. 0.5 del 12.02.2008) 2" xfId="3"/>
    <cellStyle name="Migliaia_Mattone CE_Budget 2008 (v. 0.5 del 12.02.2008) 2" xfId="6"/>
    <cellStyle name="Normal 2 2" xfId="5"/>
    <cellStyle name="Normal_Sheet1 2" xfId="2"/>
    <cellStyle name="Normale" xfId="0" builtinId="0"/>
    <cellStyle name="Normale_Mattone CE_Budget 2008 (v. 0.5 del 12.02.2008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EF110000}"/>
            </a:ext>
          </a:extLst>
        </xdr:cNvPr>
        <xdr:cNvSpPr>
          <a:spLocks noChangeShapeType="1"/>
        </xdr:cNvSpPr>
      </xdr:nvSpPr>
      <xdr:spPr bwMode="auto">
        <a:xfrm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F0110000}"/>
            </a:ext>
          </a:extLst>
        </xdr:cNvPr>
        <xdr:cNvSpPr>
          <a:spLocks noChangeShapeType="1"/>
        </xdr:cNvSpPr>
      </xdr:nvSpPr>
      <xdr:spPr bwMode="auto">
        <a:xfrm flipV="1"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F1110000}"/>
            </a:ext>
          </a:extLst>
        </xdr:cNvPr>
        <xdr:cNvSpPr>
          <a:spLocks noChangeShapeType="1"/>
        </xdr:cNvSpPr>
      </xdr:nvSpPr>
      <xdr:spPr bwMode="auto">
        <a:xfrm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F2110000}"/>
            </a:ext>
          </a:extLst>
        </xdr:cNvPr>
        <xdr:cNvSpPr>
          <a:spLocks noChangeShapeType="1"/>
        </xdr:cNvSpPr>
      </xdr:nvSpPr>
      <xdr:spPr bwMode="auto">
        <a:xfrm flipV="1"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600-0000F3110000}"/>
            </a:ext>
          </a:extLst>
        </xdr:cNvPr>
        <xdr:cNvSpPr>
          <a:spLocks noChangeShapeType="1"/>
        </xdr:cNvSpPr>
      </xdr:nvSpPr>
      <xdr:spPr bwMode="auto">
        <a:xfrm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600-0000F4110000}"/>
            </a:ext>
          </a:extLst>
        </xdr:cNvPr>
        <xdr:cNvSpPr>
          <a:spLocks noChangeShapeType="1"/>
        </xdr:cNvSpPr>
      </xdr:nvSpPr>
      <xdr:spPr bwMode="auto">
        <a:xfrm flipV="1"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F5110000}"/>
            </a:ext>
          </a:extLst>
        </xdr:cNvPr>
        <xdr:cNvSpPr>
          <a:spLocks noChangeShapeType="1"/>
        </xdr:cNvSpPr>
      </xdr:nvSpPr>
      <xdr:spPr bwMode="auto">
        <a:xfrm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0</xdr:colOff>
      <xdr:row>185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F6110000}"/>
            </a:ext>
          </a:extLst>
        </xdr:cNvPr>
        <xdr:cNvSpPr>
          <a:spLocks noChangeShapeType="1"/>
        </xdr:cNvSpPr>
      </xdr:nvSpPr>
      <xdr:spPr bwMode="auto">
        <a:xfrm flipV="1">
          <a:off x="9772650" y="381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9/Bilancio%202019%20dopo%20rilievo%20BON.PULEJ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pivot sp PER CODICE"/>
      <sheetName val="TBSP"/>
      <sheetName val="TBCE"/>
      <sheetName val="Schema Rediconto Finanziario"/>
      <sheetName val="Linee guida RF"/>
      <sheetName val="CE alimentante"/>
      <sheetName val="SP alimentante"/>
      <sheetName val="Saldi da COGE_aggiornare"/>
      <sheetName val="Scritture integrazione_aggiorna"/>
      <sheetName val="Personale_aggiornare"/>
      <sheetName val="118"/>
      <sheetName val="Tab A"/>
      <sheetName val="ALPI"/>
      <sheetName val="ammortamenti e sterilizz"/>
      <sheetName val="Fatture da ricevere beni"/>
      <sheetName val="nuovo Mod CE per invio"/>
      <sheetName val="BV CE per invio regione"/>
      <sheetName val="BV SP per invio regione "/>
      <sheetName val="ALLEGATO 2.1 (SP)"/>
      <sheetName val="ALLEGATO 2.2 (CE)"/>
      <sheetName val="VERIFICA CONTI MANCANTI CE"/>
      <sheetName val="VERIFICA CONTI MANCANTI SP"/>
      <sheetName val="conti region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V582"/>
  <sheetViews>
    <sheetView tabSelected="1" topLeftCell="A310" workbookViewId="0">
      <selection activeCell="D324" sqref="D324"/>
    </sheetView>
  </sheetViews>
  <sheetFormatPr defaultColWidth="9.42578125" defaultRowHeight="15" x14ac:dyDescent="0.25"/>
  <cols>
    <col min="1" max="1" width="9.42578125" style="7"/>
    <col min="2" max="2" width="10.42578125" style="7" customWidth="1"/>
    <col min="3" max="3" width="89.5703125" style="7" customWidth="1"/>
    <col min="4" max="4" width="17" style="88" customWidth="1"/>
    <col min="5" max="5" width="20.140625" style="96" bestFit="1" customWidth="1"/>
    <col min="6" max="6" width="12.140625" style="91" bestFit="1" customWidth="1"/>
    <col min="7" max="7" width="2.5703125" style="7" customWidth="1"/>
    <col min="8" max="8" width="78.28515625" style="7" customWidth="1"/>
    <col min="9" max="9" width="9.42578125" style="7" hidden="1" customWidth="1"/>
    <col min="10" max="10" width="17.5703125" style="7" bestFit="1" customWidth="1"/>
    <col min="11" max="11" width="10.7109375" style="7" bestFit="1" customWidth="1"/>
    <col min="12" max="188" width="9.42578125" style="7"/>
    <col min="189" max="189" width="10.42578125" style="7" customWidth="1"/>
    <col min="190" max="190" width="1" style="7" customWidth="1"/>
    <col min="191" max="193" width="3.42578125" style="7" customWidth="1"/>
    <col min="194" max="194" width="1.5703125" style="7" customWidth="1"/>
    <col min="195" max="195" width="17.5703125" style="7" customWidth="1"/>
    <col min="196" max="196" width="1.5703125" style="7" customWidth="1"/>
    <col min="197" max="199" width="3.42578125" style="7" customWidth="1"/>
    <col min="200" max="200" width="2.5703125" style="7" customWidth="1"/>
    <col min="201" max="201" width="1.5703125" style="7" customWidth="1"/>
    <col min="202" max="202" width="19.5703125" style="7" customWidth="1"/>
    <col min="203" max="203" width="1.5703125" style="7" customWidth="1"/>
    <col min="204" max="206" width="3" style="7" customWidth="1"/>
    <col min="207" max="207" width="4.42578125" style="7" customWidth="1"/>
    <col min="208" max="209" width="3" style="7" customWidth="1"/>
    <col min="210" max="215" width="3.42578125" style="7" customWidth="1"/>
    <col min="216" max="217" width="9.42578125" style="7"/>
    <col min="218" max="221" width="3.42578125" style="7" customWidth="1"/>
    <col min="222" max="222" width="4.42578125" style="7" customWidth="1"/>
    <col min="223" max="223" width="1.5703125" style="7" customWidth="1"/>
    <col min="224" max="228" width="3.42578125" style="7" customWidth="1"/>
    <col min="229" max="229" width="1.5703125" style="7" customWidth="1"/>
    <col min="230" max="234" width="3.42578125" style="7" customWidth="1"/>
    <col min="235" max="246" width="9.42578125" style="7"/>
    <col min="247" max="247" width="1.5703125" style="7" customWidth="1"/>
    <col min="248" max="250" width="10.42578125" style="7" customWidth="1"/>
    <col min="251" max="251" width="18" style="7" bestFit="1" customWidth="1"/>
    <col min="252" max="16384" width="9.42578125" style="7"/>
  </cols>
  <sheetData>
    <row r="1" spans="1:10" ht="26.25" thickBot="1" x14ac:dyDescent="0.3">
      <c r="A1" s="1" t="s">
        <v>0</v>
      </c>
      <c r="B1" s="2" t="s">
        <v>1</v>
      </c>
      <c r="C1" s="3" t="s">
        <v>2</v>
      </c>
      <c r="D1" s="4"/>
      <c r="E1" s="5" t="s">
        <v>3</v>
      </c>
      <c r="F1" s="6" t="s">
        <v>4</v>
      </c>
    </row>
    <row r="2" spans="1:10" s="14" customFormat="1" ht="14.25" x14ac:dyDescent="0.25">
      <c r="A2" s="8"/>
      <c r="B2" s="9" t="s">
        <v>5</v>
      </c>
      <c r="C2" s="10" t="s">
        <v>6</v>
      </c>
      <c r="D2" s="11">
        <v>68527928.560000002</v>
      </c>
      <c r="E2" s="12">
        <f>E3+E30+E67</f>
        <v>68527928.560000002</v>
      </c>
      <c r="F2" s="13" t="s">
        <v>7</v>
      </c>
    </row>
    <row r="3" spans="1:10" s="19" customFormat="1" x14ac:dyDescent="0.25">
      <c r="A3" s="15"/>
      <c r="B3" s="16" t="s">
        <v>8</v>
      </c>
      <c r="C3" s="17" t="s">
        <v>9</v>
      </c>
      <c r="D3" s="11">
        <v>14486.260000000009</v>
      </c>
      <c r="E3" s="18">
        <f>E4+E7+E10+E15+E16-E25</f>
        <v>14486.260000000009</v>
      </c>
      <c r="F3" s="13" t="s">
        <v>7</v>
      </c>
      <c r="H3" s="14"/>
      <c r="J3" s="14"/>
    </row>
    <row r="4" spans="1:10" s="24" customFormat="1" x14ac:dyDescent="0.25">
      <c r="A4" s="20"/>
      <c r="B4" s="21" t="s">
        <v>10</v>
      </c>
      <c r="C4" s="22" t="s">
        <v>11</v>
      </c>
      <c r="D4" s="11">
        <v>0</v>
      </c>
      <c r="E4" s="23">
        <f>E5-E6</f>
        <v>0</v>
      </c>
      <c r="F4" s="13" t="s">
        <v>7</v>
      </c>
      <c r="H4" s="14"/>
      <c r="J4" s="14"/>
    </row>
    <row r="5" spans="1:10" s="28" customFormat="1" x14ac:dyDescent="0.25">
      <c r="A5" s="15"/>
      <c r="B5" s="25" t="s">
        <v>12</v>
      </c>
      <c r="C5" s="26" t="s">
        <v>13</v>
      </c>
      <c r="D5" s="11">
        <v>0</v>
      </c>
      <c r="E5" s="27">
        <f>D5</f>
        <v>0</v>
      </c>
      <c r="F5" s="13" t="s">
        <v>7</v>
      </c>
      <c r="H5" s="14"/>
      <c r="J5" s="14"/>
    </row>
    <row r="6" spans="1:10" s="28" customFormat="1" x14ac:dyDescent="0.25">
      <c r="A6" s="15"/>
      <c r="B6" s="25" t="s">
        <v>14</v>
      </c>
      <c r="C6" s="26" t="s">
        <v>15</v>
      </c>
      <c r="D6" s="11">
        <v>0</v>
      </c>
      <c r="E6" s="27">
        <f>D6</f>
        <v>0</v>
      </c>
      <c r="F6" s="13" t="s">
        <v>7</v>
      </c>
      <c r="H6" s="14"/>
      <c r="J6" s="14"/>
    </row>
    <row r="7" spans="1:10" s="28" customFormat="1" x14ac:dyDescent="0.25">
      <c r="A7" s="15"/>
      <c r="B7" s="21" t="s">
        <v>16</v>
      </c>
      <c r="C7" s="22" t="s">
        <v>17</v>
      </c>
      <c r="D7" s="11">
        <v>0</v>
      </c>
      <c r="E7" s="23">
        <f>E8-E9</f>
        <v>0</v>
      </c>
      <c r="F7" s="13" t="s">
        <v>7</v>
      </c>
      <c r="H7" s="14"/>
      <c r="J7" s="14"/>
    </row>
    <row r="8" spans="1:10" s="28" customFormat="1" x14ac:dyDescent="0.25">
      <c r="A8" s="15"/>
      <c r="B8" s="25" t="s">
        <v>18</v>
      </c>
      <c r="C8" s="26" t="s">
        <v>19</v>
      </c>
      <c r="D8" s="11">
        <v>0</v>
      </c>
      <c r="E8" s="27">
        <f>D8</f>
        <v>0</v>
      </c>
      <c r="F8" s="13" t="s">
        <v>7</v>
      </c>
      <c r="H8" s="14"/>
      <c r="J8" s="14"/>
    </row>
    <row r="9" spans="1:10" s="28" customFormat="1" x14ac:dyDescent="0.25">
      <c r="A9" s="15"/>
      <c r="B9" s="25" t="s">
        <v>20</v>
      </c>
      <c r="C9" s="26" t="s">
        <v>21</v>
      </c>
      <c r="D9" s="11">
        <v>0</v>
      </c>
      <c r="E9" s="27">
        <f>D9</f>
        <v>0</v>
      </c>
      <c r="F9" s="13" t="s">
        <v>7</v>
      </c>
      <c r="H9" s="14"/>
      <c r="J9" s="14"/>
    </row>
    <row r="10" spans="1:10" s="28" customFormat="1" x14ac:dyDescent="0.25">
      <c r="A10" s="15"/>
      <c r="B10" s="21" t="s">
        <v>22</v>
      </c>
      <c r="C10" s="22" t="s">
        <v>23</v>
      </c>
      <c r="D10" s="11">
        <v>14486.260000000009</v>
      </c>
      <c r="E10" s="23">
        <f>E11-E12+E13-E14</f>
        <v>14486.260000000009</v>
      </c>
      <c r="F10" s="13" t="s">
        <v>7</v>
      </c>
      <c r="H10" s="14"/>
      <c r="J10" s="14"/>
    </row>
    <row r="11" spans="1:10" s="28" customFormat="1" ht="38.25" x14ac:dyDescent="0.25">
      <c r="A11" s="15"/>
      <c r="B11" s="29" t="s">
        <v>24</v>
      </c>
      <c r="C11" s="30" t="s">
        <v>25</v>
      </c>
      <c r="D11" s="11">
        <v>0</v>
      </c>
      <c r="E11" s="27">
        <f>D11</f>
        <v>0</v>
      </c>
      <c r="F11" s="13" t="s">
        <v>7</v>
      </c>
      <c r="H11" s="14"/>
      <c r="J11" s="14"/>
    </row>
    <row r="12" spans="1:10" s="28" customFormat="1" ht="38.25" x14ac:dyDescent="0.25">
      <c r="A12" s="15"/>
      <c r="B12" s="25" t="s">
        <v>26</v>
      </c>
      <c r="C12" s="26" t="s">
        <v>27</v>
      </c>
      <c r="D12" s="11">
        <v>0</v>
      </c>
      <c r="E12" s="27">
        <f>D12</f>
        <v>0</v>
      </c>
      <c r="F12" s="13" t="s">
        <v>7</v>
      </c>
      <c r="H12" s="14"/>
      <c r="J12" s="14"/>
    </row>
    <row r="13" spans="1:10" s="28" customFormat="1" x14ac:dyDescent="0.25">
      <c r="A13" s="15"/>
      <c r="B13" s="25" t="s">
        <v>28</v>
      </c>
      <c r="C13" s="26" t="s">
        <v>29</v>
      </c>
      <c r="D13" s="11">
        <v>605871.78</v>
      </c>
      <c r="E13" s="27">
        <f>D13</f>
        <v>605871.78</v>
      </c>
      <c r="F13" s="13" t="s">
        <v>7</v>
      </c>
      <c r="H13" s="14"/>
      <c r="J13" s="14"/>
    </row>
    <row r="14" spans="1:10" s="28" customFormat="1" ht="25.5" x14ac:dyDescent="0.25">
      <c r="A14" s="15"/>
      <c r="B14" s="25" t="s">
        <v>30</v>
      </c>
      <c r="C14" s="26" t="s">
        <v>31</v>
      </c>
      <c r="D14" s="11">
        <v>591385.52</v>
      </c>
      <c r="E14" s="27">
        <f>D14</f>
        <v>591385.52</v>
      </c>
      <c r="F14" s="13" t="s">
        <v>7</v>
      </c>
      <c r="H14" s="14"/>
      <c r="J14" s="14"/>
    </row>
    <row r="15" spans="1:10" s="28" customFormat="1" x14ac:dyDescent="0.25">
      <c r="A15" s="15"/>
      <c r="B15" s="21" t="s">
        <v>32</v>
      </c>
      <c r="C15" s="22" t="s">
        <v>33</v>
      </c>
      <c r="D15" s="11">
        <v>0</v>
      </c>
      <c r="E15" s="27">
        <f>D15</f>
        <v>0</v>
      </c>
      <c r="F15" s="13" t="s">
        <v>7</v>
      </c>
      <c r="H15" s="14"/>
      <c r="J15" s="14"/>
    </row>
    <row r="16" spans="1:10" s="28" customFormat="1" x14ac:dyDescent="0.25">
      <c r="A16" s="15"/>
      <c r="B16" s="21" t="s">
        <v>34</v>
      </c>
      <c r="C16" s="22" t="s">
        <v>35</v>
      </c>
      <c r="D16" s="11">
        <v>0</v>
      </c>
      <c r="E16" s="23">
        <f>E17-E18+E19-E20+E21-E22+E23-E24</f>
        <v>0</v>
      </c>
      <c r="F16" s="13" t="s">
        <v>7</v>
      </c>
      <c r="H16" s="14"/>
      <c r="J16" s="14"/>
    </row>
    <row r="17" spans="1:10" s="28" customFormat="1" x14ac:dyDescent="0.25">
      <c r="A17" s="15"/>
      <c r="B17" s="25" t="s">
        <v>36</v>
      </c>
      <c r="C17" s="26" t="s">
        <v>37</v>
      </c>
      <c r="D17" s="11">
        <v>0</v>
      </c>
      <c r="E17" s="27">
        <f t="shared" ref="E17:E24" si="0">D17</f>
        <v>0</v>
      </c>
      <c r="F17" s="13" t="s">
        <v>7</v>
      </c>
      <c r="H17" s="14"/>
      <c r="J17" s="14"/>
    </row>
    <row r="18" spans="1:10" s="28" customFormat="1" x14ac:dyDescent="0.25">
      <c r="A18" s="15"/>
      <c r="B18" s="25" t="s">
        <v>38</v>
      </c>
      <c r="C18" s="26" t="s">
        <v>39</v>
      </c>
      <c r="D18" s="11">
        <v>0</v>
      </c>
      <c r="E18" s="27">
        <f t="shared" si="0"/>
        <v>0</v>
      </c>
      <c r="F18" s="13" t="s">
        <v>7</v>
      </c>
      <c r="H18" s="14"/>
      <c r="J18" s="14"/>
    </row>
    <row r="19" spans="1:10" s="28" customFormat="1" x14ac:dyDescent="0.25">
      <c r="A19" s="15"/>
      <c r="B19" s="25" t="s">
        <v>40</v>
      </c>
      <c r="C19" s="26" t="s">
        <v>41</v>
      </c>
      <c r="D19" s="11">
        <v>0</v>
      </c>
      <c r="E19" s="27">
        <f t="shared" si="0"/>
        <v>0</v>
      </c>
      <c r="F19" s="13" t="s">
        <v>7</v>
      </c>
      <c r="H19" s="14"/>
      <c r="J19" s="14"/>
    </row>
    <row r="20" spans="1:10" s="28" customFormat="1" x14ac:dyDescent="0.25">
      <c r="A20" s="15"/>
      <c r="B20" s="25" t="s">
        <v>42</v>
      </c>
      <c r="C20" s="26" t="s">
        <v>43</v>
      </c>
      <c r="D20" s="11">
        <v>0</v>
      </c>
      <c r="E20" s="27">
        <f t="shared" si="0"/>
        <v>0</v>
      </c>
      <c r="F20" s="13" t="s">
        <v>7</v>
      </c>
      <c r="H20" s="14"/>
      <c r="J20" s="14"/>
    </row>
    <row r="21" spans="1:10" s="28" customFormat="1" x14ac:dyDescent="0.25">
      <c r="A21" s="15"/>
      <c r="B21" s="25" t="s">
        <v>44</v>
      </c>
      <c r="C21" s="26" t="s">
        <v>45</v>
      </c>
      <c r="D21" s="11">
        <v>0</v>
      </c>
      <c r="E21" s="27">
        <f t="shared" si="0"/>
        <v>0</v>
      </c>
      <c r="F21" s="13" t="s">
        <v>7</v>
      </c>
      <c r="H21" s="14"/>
      <c r="J21" s="14"/>
    </row>
    <row r="22" spans="1:10" s="28" customFormat="1" x14ac:dyDescent="0.25">
      <c r="A22" s="15"/>
      <c r="B22" s="25" t="s">
        <v>46</v>
      </c>
      <c r="C22" s="26" t="s">
        <v>47</v>
      </c>
      <c r="D22" s="11">
        <v>0</v>
      </c>
      <c r="E22" s="27">
        <f t="shared" si="0"/>
        <v>0</v>
      </c>
      <c r="F22" s="13" t="s">
        <v>7</v>
      </c>
      <c r="H22" s="14"/>
      <c r="J22" s="14"/>
    </row>
    <row r="23" spans="1:10" s="28" customFormat="1" x14ac:dyDescent="0.25">
      <c r="A23" s="15"/>
      <c r="B23" s="25" t="s">
        <v>48</v>
      </c>
      <c r="C23" s="26" t="s">
        <v>49</v>
      </c>
      <c r="D23" s="11">
        <v>0</v>
      </c>
      <c r="E23" s="27">
        <f t="shared" si="0"/>
        <v>0</v>
      </c>
      <c r="F23" s="13" t="s">
        <v>7</v>
      </c>
      <c r="H23" s="14"/>
      <c r="J23" s="14"/>
    </row>
    <row r="24" spans="1:10" s="28" customFormat="1" x14ac:dyDescent="0.25">
      <c r="A24" s="15"/>
      <c r="B24" s="25" t="s">
        <v>50</v>
      </c>
      <c r="C24" s="26" t="s">
        <v>51</v>
      </c>
      <c r="D24" s="11">
        <v>0</v>
      </c>
      <c r="E24" s="27">
        <f t="shared" si="0"/>
        <v>0</v>
      </c>
      <c r="F24" s="13" t="s">
        <v>7</v>
      </c>
      <c r="H24" s="14"/>
      <c r="J24" s="14"/>
    </row>
    <row r="25" spans="1:10" s="28" customFormat="1" x14ac:dyDescent="0.25">
      <c r="A25" s="15"/>
      <c r="B25" s="21" t="s">
        <v>52</v>
      </c>
      <c r="C25" s="22" t="s">
        <v>53</v>
      </c>
      <c r="D25" s="11">
        <v>0</v>
      </c>
      <c r="E25" s="23">
        <f>SUM(E26:E29)</f>
        <v>0</v>
      </c>
      <c r="F25" s="13" t="s">
        <v>7</v>
      </c>
      <c r="H25" s="14"/>
      <c r="J25" s="14"/>
    </row>
    <row r="26" spans="1:10" s="28" customFormat="1" x14ac:dyDescent="0.25">
      <c r="A26" s="31"/>
      <c r="B26" s="32" t="s">
        <v>54</v>
      </c>
      <c r="C26" s="33" t="s">
        <v>55</v>
      </c>
      <c r="D26" s="11">
        <v>0</v>
      </c>
      <c r="E26" s="27">
        <f>D26</f>
        <v>0</v>
      </c>
      <c r="F26" s="13" t="s">
        <v>7</v>
      </c>
      <c r="H26" s="14"/>
      <c r="J26" s="14"/>
    </row>
    <row r="27" spans="1:10" s="28" customFormat="1" x14ac:dyDescent="0.25">
      <c r="A27" s="15"/>
      <c r="B27" s="25" t="s">
        <v>56</v>
      </c>
      <c r="C27" s="26" t="s">
        <v>57</v>
      </c>
      <c r="D27" s="11">
        <v>0</v>
      </c>
      <c r="E27" s="27">
        <f>D27</f>
        <v>0</v>
      </c>
      <c r="F27" s="13" t="s">
        <v>7</v>
      </c>
      <c r="H27" s="14"/>
      <c r="J27" s="14"/>
    </row>
    <row r="28" spans="1:10" s="28" customFormat="1" x14ac:dyDescent="0.25">
      <c r="A28" s="15"/>
      <c r="B28" s="25" t="s">
        <v>58</v>
      </c>
      <c r="C28" s="26" t="s">
        <v>59</v>
      </c>
      <c r="D28" s="11">
        <v>0</v>
      </c>
      <c r="E28" s="27">
        <f>D28</f>
        <v>0</v>
      </c>
      <c r="F28" s="13" t="s">
        <v>7</v>
      </c>
      <c r="H28" s="14"/>
      <c r="J28" s="14"/>
    </row>
    <row r="29" spans="1:10" s="28" customFormat="1" ht="15.75" thickBot="1" x14ac:dyDescent="0.3">
      <c r="A29" s="34"/>
      <c r="B29" s="35" t="s">
        <v>60</v>
      </c>
      <c r="C29" s="36" t="s">
        <v>61</v>
      </c>
      <c r="D29" s="11">
        <v>0</v>
      </c>
      <c r="E29" s="27">
        <f>D29</f>
        <v>0</v>
      </c>
      <c r="F29" s="13" t="s">
        <v>7</v>
      </c>
      <c r="H29" s="14"/>
      <c r="J29" s="14"/>
    </row>
    <row r="30" spans="1:10" s="28" customFormat="1" x14ac:dyDescent="0.25">
      <c r="A30" s="31"/>
      <c r="B30" s="37" t="s">
        <v>62</v>
      </c>
      <c r="C30" s="38" t="s">
        <v>63</v>
      </c>
      <c r="D30" s="11">
        <v>68336879.299999997</v>
      </c>
      <c r="E30" s="39">
        <f>E31+E34+E41+E44+E47+E50+E53+E54+E57-E58</f>
        <v>68336879.299999997</v>
      </c>
      <c r="F30" s="13" t="s">
        <v>7</v>
      </c>
      <c r="H30" s="14"/>
      <c r="J30" s="14"/>
    </row>
    <row r="31" spans="1:10" s="28" customFormat="1" x14ac:dyDescent="0.25">
      <c r="A31" s="15"/>
      <c r="B31" s="21" t="s">
        <v>64</v>
      </c>
      <c r="C31" s="22" t="s">
        <v>65</v>
      </c>
      <c r="D31" s="11">
        <v>539330</v>
      </c>
      <c r="E31" s="23">
        <f>SUM(E32:E33)</f>
        <v>539330</v>
      </c>
      <c r="F31" s="13" t="s">
        <v>7</v>
      </c>
      <c r="H31" s="14"/>
      <c r="J31" s="14"/>
    </row>
    <row r="32" spans="1:10" s="28" customFormat="1" x14ac:dyDescent="0.25">
      <c r="A32" s="15"/>
      <c r="B32" s="40" t="s">
        <v>66</v>
      </c>
      <c r="C32" s="41" t="s">
        <v>67</v>
      </c>
      <c r="D32" s="11">
        <v>0</v>
      </c>
      <c r="E32" s="27">
        <f>D32</f>
        <v>0</v>
      </c>
      <c r="F32" s="13" t="s">
        <v>7</v>
      </c>
      <c r="H32" s="14"/>
      <c r="J32" s="14"/>
    </row>
    <row r="33" spans="1:10" s="28" customFormat="1" x14ac:dyDescent="0.25">
      <c r="A33" s="15"/>
      <c r="B33" s="40" t="s">
        <v>68</v>
      </c>
      <c r="C33" s="41" t="s">
        <v>69</v>
      </c>
      <c r="D33" s="11">
        <v>539330</v>
      </c>
      <c r="E33" s="27">
        <f>D33</f>
        <v>539330</v>
      </c>
      <c r="F33" s="13" t="s">
        <v>7</v>
      </c>
      <c r="H33" s="14"/>
      <c r="J33" s="14"/>
    </row>
    <row r="34" spans="1:10" s="28" customFormat="1" x14ac:dyDescent="0.25">
      <c r="A34" s="15"/>
      <c r="B34" s="21" t="s">
        <v>70</v>
      </c>
      <c r="C34" s="22" t="s">
        <v>71</v>
      </c>
      <c r="D34" s="11">
        <v>51952848.140000001</v>
      </c>
      <c r="E34" s="23">
        <f>E35+E38</f>
        <v>51952848.140000001</v>
      </c>
      <c r="F34" s="13" t="s">
        <v>7</v>
      </c>
      <c r="H34" s="14"/>
      <c r="J34" s="14"/>
    </row>
    <row r="35" spans="1:10" s="28" customFormat="1" x14ac:dyDescent="0.25">
      <c r="A35" s="15"/>
      <c r="B35" s="40" t="s">
        <v>72</v>
      </c>
      <c r="C35" s="41" t="s">
        <v>73</v>
      </c>
      <c r="D35" s="11">
        <v>0</v>
      </c>
      <c r="E35" s="42">
        <f>+E36-E37</f>
        <v>0</v>
      </c>
      <c r="F35" s="13" t="s">
        <v>7</v>
      </c>
      <c r="H35" s="14"/>
      <c r="J35" s="14"/>
    </row>
    <row r="36" spans="1:10" s="28" customFormat="1" x14ac:dyDescent="0.25">
      <c r="A36" s="15"/>
      <c r="B36" s="25" t="s">
        <v>74</v>
      </c>
      <c r="C36" s="26" t="s">
        <v>75</v>
      </c>
      <c r="D36" s="11">
        <v>0</v>
      </c>
      <c r="E36" s="27">
        <f>D36</f>
        <v>0</v>
      </c>
      <c r="F36" s="13" t="s">
        <v>7</v>
      </c>
      <c r="H36" s="14"/>
      <c r="J36" s="14"/>
    </row>
    <row r="37" spans="1:10" s="28" customFormat="1" x14ac:dyDescent="0.25">
      <c r="A37" s="15"/>
      <c r="B37" s="25" t="s">
        <v>76</v>
      </c>
      <c r="C37" s="26" t="s">
        <v>77</v>
      </c>
      <c r="D37" s="11">
        <v>0</v>
      </c>
      <c r="E37" s="27">
        <f>D37</f>
        <v>0</v>
      </c>
      <c r="F37" s="13" t="s">
        <v>7</v>
      </c>
      <c r="H37" s="14"/>
      <c r="J37" s="14"/>
    </row>
    <row r="38" spans="1:10" s="28" customFormat="1" x14ac:dyDescent="0.25">
      <c r="A38" s="15"/>
      <c r="B38" s="40" t="s">
        <v>78</v>
      </c>
      <c r="C38" s="41" t="s">
        <v>79</v>
      </c>
      <c r="D38" s="11">
        <v>51952848.140000001</v>
      </c>
      <c r="E38" s="42">
        <f>+E39-E40</f>
        <v>51952848.140000001</v>
      </c>
      <c r="F38" s="13" t="s">
        <v>7</v>
      </c>
      <c r="H38" s="14"/>
      <c r="J38" s="14"/>
    </row>
    <row r="39" spans="1:10" s="28" customFormat="1" x14ac:dyDescent="0.25">
      <c r="A39" s="15"/>
      <c r="B39" s="25" t="s">
        <v>80</v>
      </c>
      <c r="C39" s="26" t="s">
        <v>81</v>
      </c>
      <c r="D39" s="11">
        <v>89569479.299999997</v>
      </c>
      <c r="E39" s="27">
        <f>D39</f>
        <v>89569479.299999997</v>
      </c>
      <c r="F39" s="13" t="s">
        <v>7</v>
      </c>
      <c r="H39" s="14"/>
      <c r="J39" s="14"/>
    </row>
    <row r="40" spans="1:10" s="28" customFormat="1" x14ac:dyDescent="0.25">
      <c r="A40" s="15"/>
      <c r="B40" s="25" t="s">
        <v>82</v>
      </c>
      <c r="C40" s="26" t="s">
        <v>83</v>
      </c>
      <c r="D40" s="11">
        <v>37616631.159999996</v>
      </c>
      <c r="E40" s="27">
        <f>D40</f>
        <v>37616631.159999996</v>
      </c>
      <c r="F40" s="13" t="s">
        <v>7</v>
      </c>
      <c r="H40" s="14"/>
      <c r="J40" s="14"/>
    </row>
    <row r="41" spans="1:10" s="28" customFormat="1" x14ac:dyDescent="0.25">
      <c r="A41" s="15"/>
      <c r="B41" s="21" t="s">
        <v>84</v>
      </c>
      <c r="C41" s="22" t="s">
        <v>85</v>
      </c>
      <c r="D41" s="11">
        <v>1679408.0499999989</v>
      </c>
      <c r="E41" s="23">
        <f>+E42-E43</f>
        <v>1679408.0499999989</v>
      </c>
      <c r="F41" s="13" t="s">
        <v>7</v>
      </c>
      <c r="H41" s="14"/>
      <c r="J41" s="14"/>
    </row>
    <row r="42" spans="1:10" s="28" customFormat="1" x14ac:dyDescent="0.25">
      <c r="A42" s="15"/>
      <c r="B42" s="25" t="s">
        <v>86</v>
      </c>
      <c r="C42" s="26" t="s">
        <v>87</v>
      </c>
      <c r="D42" s="11">
        <v>10375711.399999999</v>
      </c>
      <c r="E42" s="27">
        <f>D42</f>
        <v>10375711.399999999</v>
      </c>
      <c r="F42" s="13" t="s">
        <v>7</v>
      </c>
      <c r="H42" s="14"/>
      <c r="J42" s="14"/>
    </row>
    <row r="43" spans="1:10" s="28" customFormat="1" x14ac:dyDescent="0.25">
      <c r="A43" s="15"/>
      <c r="B43" s="25" t="s">
        <v>88</v>
      </c>
      <c r="C43" s="26" t="s">
        <v>89</v>
      </c>
      <c r="D43" s="11">
        <v>8696303.3499999996</v>
      </c>
      <c r="E43" s="27">
        <f>D43</f>
        <v>8696303.3499999996</v>
      </c>
      <c r="F43" s="13" t="s">
        <v>7</v>
      </c>
      <c r="H43" s="14"/>
      <c r="J43" s="14"/>
    </row>
    <row r="44" spans="1:10" s="28" customFormat="1" x14ac:dyDescent="0.25">
      <c r="A44" s="15"/>
      <c r="B44" s="21" t="s">
        <v>90</v>
      </c>
      <c r="C44" s="22" t="s">
        <v>91</v>
      </c>
      <c r="D44" s="11">
        <v>8310571.5800000057</v>
      </c>
      <c r="E44" s="23">
        <f>+E45-E46</f>
        <v>8310571.5800000057</v>
      </c>
      <c r="F44" s="13" t="s">
        <v>7</v>
      </c>
      <c r="H44" s="14"/>
      <c r="J44" s="14"/>
    </row>
    <row r="45" spans="1:10" s="28" customFormat="1" x14ac:dyDescent="0.25">
      <c r="A45" s="15"/>
      <c r="B45" s="25" t="s">
        <v>92</v>
      </c>
      <c r="C45" s="26" t="s">
        <v>93</v>
      </c>
      <c r="D45" s="11">
        <v>54811238.960000001</v>
      </c>
      <c r="E45" s="27">
        <f>D45</f>
        <v>54811238.960000001</v>
      </c>
      <c r="F45" s="13" t="s">
        <v>7</v>
      </c>
      <c r="H45" s="14"/>
      <c r="J45" s="14"/>
    </row>
    <row r="46" spans="1:10" s="28" customFormat="1" x14ac:dyDescent="0.25">
      <c r="A46" s="15"/>
      <c r="B46" s="25" t="s">
        <v>94</v>
      </c>
      <c r="C46" s="26" t="s">
        <v>95</v>
      </c>
      <c r="D46" s="11">
        <v>46500667.379999995</v>
      </c>
      <c r="E46" s="27">
        <f>D46</f>
        <v>46500667.379999995</v>
      </c>
      <c r="F46" s="13" t="s">
        <v>7</v>
      </c>
      <c r="H46" s="14"/>
      <c r="J46" s="14"/>
    </row>
    <row r="47" spans="1:10" s="28" customFormat="1" x14ac:dyDescent="0.25">
      <c r="A47" s="15"/>
      <c r="B47" s="21" t="s">
        <v>96</v>
      </c>
      <c r="C47" s="22" t="s">
        <v>97</v>
      </c>
      <c r="D47" s="11">
        <v>729136.85000000056</v>
      </c>
      <c r="E47" s="23">
        <f>+E48-E49</f>
        <v>729136.85000000056</v>
      </c>
      <c r="F47" s="13" t="s">
        <v>7</v>
      </c>
      <c r="H47" s="14"/>
      <c r="J47" s="14"/>
    </row>
    <row r="48" spans="1:10" s="28" customFormat="1" x14ac:dyDescent="0.25">
      <c r="A48" s="15"/>
      <c r="B48" s="25" t="s">
        <v>98</v>
      </c>
      <c r="C48" s="26" t="s">
        <v>99</v>
      </c>
      <c r="D48" s="11">
        <v>7522692.0600000005</v>
      </c>
      <c r="E48" s="27">
        <f>D48</f>
        <v>7522692.0600000005</v>
      </c>
      <c r="F48" s="13" t="s">
        <v>7</v>
      </c>
      <c r="H48" s="14"/>
      <c r="J48" s="14"/>
    </row>
    <row r="49" spans="1:10" s="28" customFormat="1" x14ac:dyDescent="0.25">
      <c r="A49" s="15"/>
      <c r="B49" s="25" t="s">
        <v>100</v>
      </c>
      <c r="C49" s="26" t="s">
        <v>101</v>
      </c>
      <c r="D49" s="11">
        <v>6793555.21</v>
      </c>
      <c r="E49" s="27">
        <f>D49</f>
        <v>6793555.21</v>
      </c>
      <c r="F49" s="13" t="s">
        <v>7</v>
      </c>
      <c r="H49" s="14"/>
      <c r="J49" s="14"/>
    </row>
    <row r="50" spans="1:10" s="28" customFormat="1" x14ac:dyDescent="0.25">
      <c r="A50" s="15"/>
      <c r="B50" s="21" t="s">
        <v>102</v>
      </c>
      <c r="C50" s="22" t="s">
        <v>103</v>
      </c>
      <c r="D50" s="11">
        <v>16187.5</v>
      </c>
      <c r="E50" s="23">
        <f>+E51-E52</f>
        <v>16187.5</v>
      </c>
      <c r="F50" s="13" t="s">
        <v>7</v>
      </c>
      <c r="H50" s="14"/>
      <c r="J50" s="14"/>
    </row>
    <row r="51" spans="1:10" s="28" customFormat="1" x14ac:dyDescent="0.25">
      <c r="A51" s="15"/>
      <c r="B51" s="25" t="s">
        <v>104</v>
      </c>
      <c r="C51" s="26" t="s">
        <v>105</v>
      </c>
      <c r="D51" s="11">
        <v>396711.46</v>
      </c>
      <c r="E51" s="27">
        <f>D51</f>
        <v>396711.46</v>
      </c>
      <c r="F51" s="13" t="s">
        <v>7</v>
      </c>
      <c r="H51" s="14"/>
      <c r="J51" s="14"/>
    </row>
    <row r="52" spans="1:10" s="28" customFormat="1" x14ac:dyDescent="0.25">
      <c r="A52" s="15"/>
      <c r="B52" s="25" t="s">
        <v>106</v>
      </c>
      <c r="C52" s="26" t="s">
        <v>107</v>
      </c>
      <c r="D52" s="11">
        <v>380523.96</v>
      </c>
      <c r="E52" s="27">
        <f>D52</f>
        <v>380523.96</v>
      </c>
      <c r="F52" s="13" t="s">
        <v>7</v>
      </c>
      <c r="H52" s="14"/>
      <c r="J52" s="14"/>
    </row>
    <row r="53" spans="1:10" s="28" customFormat="1" x14ac:dyDescent="0.25">
      <c r="A53" s="15"/>
      <c r="B53" s="21" t="s">
        <v>108</v>
      </c>
      <c r="C53" s="22" t="s">
        <v>109</v>
      </c>
      <c r="D53" s="11">
        <v>0</v>
      </c>
      <c r="E53" s="27">
        <f>D53</f>
        <v>0</v>
      </c>
      <c r="F53" s="13" t="s">
        <v>7</v>
      </c>
      <c r="H53" s="14"/>
      <c r="J53" s="14"/>
    </row>
    <row r="54" spans="1:10" s="28" customFormat="1" x14ac:dyDescent="0.25">
      <c r="A54" s="15"/>
      <c r="B54" s="21" t="s">
        <v>110</v>
      </c>
      <c r="C54" s="22" t="s">
        <v>111</v>
      </c>
      <c r="D54" s="11">
        <v>305803.65999999968</v>
      </c>
      <c r="E54" s="23">
        <f>+E55-E56</f>
        <v>305803.65999999968</v>
      </c>
      <c r="F54" s="13" t="s">
        <v>7</v>
      </c>
      <c r="H54" s="14"/>
      <c r="J54" s="14"/>
    </row>
    <row r="55" spans="1:10" s="28" customFormat="1" x14ac:dyDescent="0.25">
      <c r="A55" s="15"/>
      <c r="B55" s="25" t="s">
        <v>112</v>
      </c>
      <c r="C55" s="26" t="s">
        <v>113</v>
      </c>
      <c r="D55" s="11">
        <v>2807206.9499999997</v>
      </c>
      <c r="E55" s="27">
        <f>D55</f>
        <v>2807206.9499999997</v>
      </c>
      <c r="F55" s="13" t="s">
        <v>7</v>
      </c>
      <c r="H55" s="14"/>
      <c r="J55" s="14"/>
    </row>
    <row r="56" spans="1:10" s="28" customFormat="1" x14ac:dyDescent="0.25">
      <c r="A56" s="15"/>
      <c r="B56" s="25" t="s">
        <v>114</v>
      </c>
      <c r="C56" s="26" t="s">
        <v>115</v>
      </c>
      <c r="D56" s="11">
        <v>2501403.29</v>
      </c>
      <c r="E56" s="27">
        <f>D56</f>
        <v>2501403.29</v>
      </c>
      <c r="F56" s="13" t="s">
        <v>7</v>
      </c>
      <c r="H56" s="14"/>
      <c r="J56" s="14"/>
    </row>
    <row r="57" spans="1:10" s="28" customFormat="1" x14ac:dyDescent="0.25">
      <c r="A57" s="15"/>
      <c r="B57" s="21" t="s">
        <v>116</v>
      </c>
      <c r="C57" s="22" t="s">
        <v>117</v>
      </c>
      <c r="D57" s="11">
        <v>4803593.5199999996</v>
      </c>
      <c r="E57" s="27">
        <f>D57</f>
        <v>4803593.5199999996</v>
      </c>
      <c r="F57" s="13" t="s">
        <v>7</v>
      </c>
      <c r="H57" s="14"/>
      <c r="J57" s="14"/>
    </row>
    <row r="58" spans="1:10" s="28" customFormat="1" x14ac:dyDescent="0.25">
      <c r="A58" s="43"/>
      <c r="B58" s="44" t="s">
        <v>118</v>
      </c>
      <c r="C58" s="45" t="s">
        <v>119</v>
      </c>
      <c r="D58" s="11">
        <v>0</v>
      </c>
      <c r="E58" s="46">
        <f>SUM(E59:E66)</f>
        <v>0</v>
      </c>
      <c r="F58" s="13" t="s">
        <v>7</v>
      </c>
      <c r="H58" s="14"/>
      <c r="J58" s="14"/>
    </row>
    <row r="59" spans="1:10" s="28" customFormat="1" x14ac:dyDescent="0.25">
      <c r="A59" s="15"/>
      <c r="B59" s="25" t="s">
        <v>120</v>
      </c>
      <c r="C59" s="26" t="s">
        <v>121</v>
      </c>
      <c r="D59" s="11">
        <v>0</v>
      </c>
      <c r="E59" s="27">
        <f t="shared" ref="E59:E66" si="1">D59</f>
        <v>0</v>
      </c>
      <c r="F59" s="13" t="s">
        <v>7</v>
      </c>
      <c r="H59" s="14"/>
      <c r="J59" s="14"/>
    </row>
    <row r="60" spans="1:10" s="28" customFormat="1" x14ac:dyDescent="0.25">
      <c r="A60" s="15"/>
      <c r="B60" s="25" t="s">
        <v>122</v>
      </c>
      <c r="C60" s="26" t="s">
        <v>123</v>
      </c>
      <c r="D60" s="11">
        <v>0</v>
      </c>
      <c r="E60" s="27">
        <f t="shared" si="1"/>
        <v>0</v>
      </c>
      <c r="F60" s="13" t="s">
        <v>7</v>
      </c>
      <c r="H60" s="14"/>
      <c r="J60" s="14"/>
    </row>
    <row r="61" spans="1:10" s="28" customFormat="1" x14ac:dyDescent="0.25">
      <c r="A61" s="15"/>
      <c r="B61" s="25" t="s">
        <v>124</v>
      </c>
      <c r="C61" s="26" t="s">
        <v>125</v>
      </c>
      <c r="D61" s="11">
        <v>0</v>
      </c>
      <c r="E61" s="27">
        <f t="shared" si="1"/>
        <v>0</v>
      </c>
      <c r="F61" s="13" t="s">
        <v>7</v>
      </c>
      <c r="H61" s="14"/>
      <c r="J61" s="14"/>
    </row>
    <row r="62" spans="1:10" s="28" customFormat="1" x14ac:dyDescent="0.25">
      <c r="A62" s="15"/>
      <c r="B62" s="25" t="s">
        <v>126</v>
      </c>
      <c r="C62" s="26" t="s">
        <v>127</v>
      </c>
      <c r="D62" s="11">
        <v>0</v>
      </c>
      <c r="E62" s="27">
        <f t="shared" si="1"/>
        <v>0</v>
      </c>
      <c r="F62" s="13" t="s">
        <v>7</v>
      </c>
      <c r="H62" s="14"/>
      <c r="J62" s="14"/>
    </row>
    <row r="63" spans="1:10" s="28" customFormat="1" x14ac:dyDescent="0.25">
      <c r="A63" s="15"/>
      <c r="B63" s="25" t="s">
        <v>128</v>
      </c>
      <c r="C63" s="26" t="s">
        <v>129</v>
      </c>
      <c r="D63" s="11">
        <v>0</v>
      </c>
      <c r="E63" s="27">
        <f t="shared" si="1"/>
        <v>0</v>
      </c>
      <c r="F63" s="13" t="s">
        <v>7</v>
      </c>
      <c r="H63" s="14"/>
      <c r="J63" s="14"/>
    </row>
    <row r="64" spans="1:10" s="28" customFormat="1" x14ac:dyDescent="0.25">
      <c r="A64" s="15"/>
      <c r="B64" s="25" t="s">
        <v>130</v>
      </c>
      <c r="C64" s="26" t="s">
        <v>131</v>
      </c>
      <c r="D64" s="11">
        <v>0</v>
      </c>
      <c r="E64" s="27">
        <f t="shared" si="1"/>
        <v>0</v>
      </c>
      <c r="F64" s="13" t="s">
        <v>7</v>
      </c>
      <c r="H64" s="14"/>
      <c r="J64" s="14"/>
    </row>
    <row r="65" spans="1:10" s="28" customFormat="1" x14ac:dyDescent="0.25">
      <c r="A65" s="15"/>
      <c r="B65" s="25" t="s">
        <v>132</v>
      </c>
      <c r="C65" s="26" t="s">
        <v>133</v>
      </c>
      <c r="D65" s="11">
        <v>0</v>
      </c>
      <c r="E65" s="27">
        <f t="shared" si="1"/>
        <v>0</v>
      </c>
      <c r="F65" s="13" t="s">
        <v>7</v>
      </c>
      <c r="H65" s="14"/>
      <c r="J65" s="14"/>
    </row>
    <row r="66" spans="1:10" s="28" customFormat="1" ht="15.75" thickBot="1" x14ac:dyDescent="0.3">
      <c r="A66" s="34"/>
      <c r="B66" s="35" t="s">
        <v>134</v>
      </c>
      <c r="C66" s="36" t="s">
        <v>135</v>
      </c>
      <c r="D66" s="11">
        <v>0</v>
      </c>
      <c r="E66" s="27">
        <f t="shared" si="1"/>
        <v>0</v>
      </c>
      <c r="F66" s="13" t="s">
        <v>7</v>
      </c>
      <c r="H66" s="14"/>
      <c r="J66" s="14"/>
    </row>
    <row r="67" spans="1:10" s="28" customFormat="1" x14ac:dyDescent="0.25">
      <c r="A67" s="31"/>
      <c r="B67" s="37" t="s">
        <v>136</v>
      </c>
      <c r="C67" s="38" t="s">
        <v>137</v>
      </c>
      <c r="D67" s="11">
        <v>176563</v>
      </c>
      <c r="E67" s="39">
        <f>SUM(E68+E73)</f>
        <v>176563</v>
      </c>
      <c r="F67" s="13" t="s">
        <v>7</v>
      </c>
      <c r="H67" s="14"/>
      <c r="J67" s="14"/>
    </row>
    <row r="68" spans="1:10" s="28" customFormat="1" x14ac:dyDescent="0.25">
      <c r="A68" s="15"/>
      <c r="B68" s="21" t="s">
        <v>138</v>
      </c>
      <c r="C68" s="22" t="s">
        <v>139</v>
      </c>
      <c r="D68" s="11">
        <v>0</v>
      </c>
      <c r="E68" s="23">
        <f>SUM(E69:E72)</f>
        <v>0</v>
      </c>
      <c r="F68" s="13" t="s">
        <v>7</v>
      </c>
      <c r="H68" s="14"/>
      <c r="J68" s="14"/>
    </row>
    <row r="69" spans="1:10" s="28" customFormat="1" x14ac:dyDescent="0.25">
      <c r="A69" s="15"/>
      <c r="B69" s="25" t="s">
        <v>140</v>
      </c>
      <c r="C69" s="26" t="s">
        <v>141</v>
      </c>
      <c r="D69" s="11">
        <v>0</v>
      </c>
      <c r="E69" s="27">
        <f>D69</f>
        <v>0</v>
      </c>
      <c r="F69" s="13" t="s">
        <v>7</v>
      </c>
      <c r="H69" s="14"/>
      <c r="J69" s="14"/>
    </row>
    <row r="70" spans="1:10" s="28" customFormat="1" x14ac:dyDescent="0.25">
      <c r="A70" s="15"/>
      <c r="B70" s="25" t="s">
        <v>142</v>
      </c>
      <c r="C70" s="26" t="s">
        <v>143</v>
      </c>
      <c r="D70" s="11">
        <v>0</v>
      </c>
      <c r="E70" s="27">
        <f>D70</f>
        <v>0</v>
      </c>
      <c r="F70" s="13" t="s">
        <v>7</v>
      </c>
      <c r="H70" s="14"/>
      <c r="J70" s="14"/>
    </row>
    <row r="71" spans="1:10" s="28" customFormat="1" x14ac:dyDescent="0.25">
      <c r="A71" s="15"/>
      <c r="B71" s="47" t="s">
        <v>144</v>
      </c>
      <c r="C71" s="48" t="s">
        <v>145</v>
      </c>
      <c r="D71" s="11">
        <v>0</v>
      </c>
      <c r="E71" s="27">
        <f>D71</f>
        <v>0</v>
      </c>
      <c r="F71" s="13" t="s">
        <v>7</v>
      </c>
      <c r="H71" s="14"/>
      <c r="J71" s="14"/>
    </row>
    <row r="72" spans="1:10" s="28" customFormat="1" x14ac:dyDescent="0.25">
      <c r="A72" s="15"/>
      <c r="B72" s="25" t="s">
        <v>146</v>
      </c>
      <c r="C72" s="26" t="s">
        <v>147</v>
      </c>
      <c r="D72" s="11">
        <v>0</v>
      </c>
      <c r="E72" s="27">
        <f>D72</f>
        <v>0</v>
      </c>
      <c r="F72" s="13" t="s">
        <v>7</v>
      </c>
      <c r="H72" s="14"/>
      <c r="J72" s="14"/>
    </row>
    <row r="73" spans="1:10" s="28" customFormat="1" x14ac:dyDescent="0.25">
      <c r="A73" s="15"/>
      <c r="B73" s="21" t="s">
        <v>148</v>
      </c>
      <c r="C73" s="22" t="s">
        <v>149</v>
      </c>
      <c r="D73" s="11">
        <v>176563</v>
      </c>
      <c r="E73" s="23">
        <f>E74+E75</f>
        <v>176563</v>
      </c>
      <c r="F73" s="13" t="s">
        <v>7</v>
      </c>
      <c r="H73" s="14"/>
      <c r="J73" s="14"/>
    </row>
    <row r="74" spans="1:10" s="28" customFormat="1" x14ac:dyDescent="0.25">
      <c r="A74" s="15"/>
      <c r="B74" s="25" t="s">
        <v>150</v>
      </c>
      <c r="C74" s="26" t="s">
        <v>151</v>
      </c>
      <c r="D74" s="11">
        <v>176563</v>
      </c>
      <c r="E74" s="27">
        <f>D74</f>
        <v>176563</v>
      </c>
      <c r="F74" s="13" t="s">
        <v>7</v>
      </c>
      <c r="H74" s="14"/>
      <c r="J74" s="14"/>
    </row>
    <row r="75" spans="1:10" s="28" customFormat="1" x14ac:dyDescent="0.25">
      <c r="A75" s="15"/>
      <c r="B75" s="32" t="s">
        <v>152</v>
      </c>
      <c r="C75" s="33" t="s">
        <v>153</v>
      </c>
      <c r="D75" s="11">
        <v>0</v>
      </c>
      <c r="E75" s="49">
        <f>SUM(E76:E79)</f>
        <v>0</v>
      </c>
      <c r="F75" s="13" t="s">
        <v>7</v>
      </c>
      <c r="H75" s="14"/>
      <c r="J75" s="14"/>
    </row>
    <row r="76" spans="1:10" s="28" customFormat="1" x14ac:dyDescent="0.25">
      <c r="A76" s="15"/>
      <c r="B76" s="25" t="s">
        <v>154</v>
      </c>
      <c r="C76" s="26" t="s">
        <v>155</v>
      </c>
      <c r="D76" s="11">
        <v>0</v>
      </c>
      <c r="E76" s="27">
        <f>D76</f>
        <v>0</v>
      </c>
      <c r="F76" s="13" t="s">
        <v>7</v>
      </c>
      <c r="H76" s="14"/>
      <c r="J76" s="14"/>
    </row>
    <row r="77" spans="1:10" s="28" customFormat="1" x14ac:dyDescent="0.25">
      <c r="A77" s="15"/>
      <c r="B77" s="25" t="s">
        <v>156</v>
      </c>
      <c r="C77" s="26" t="s">
        <v>157</v>
      </c>
      <c r="D77" s="11">
        <v>0</v>
      </c>
      <c r="E77" s="27">
        <f>D77</f>
        <v>0</v>
      </c>
      <c r="F77" s="13" t="s">
        <v>7</v>
      </c>
      <c r="H77" s="14"/>
      <c r="J77" s="14"/>
    </row>
    <row r="78" spans="1:10" s="28" customFormat="1" x14ac:dyDescent="0.25">
      <c r="A78" s="15"/>
      <c r="B78" s="25" t="s">
        <v>158</v>
      </c>
      <c r="C78" s="26" t="s">
        <v>159</v>
      </c>
      <c r="D78" s="11">
        <v>0</v>
      </c>
      <c r="E78" s="27">
        <f>D78</f>
        <v>0</v>
      </c>
      <c r="F78" s="13" t="s">
        <v>7</v>
      </c>
      <c r="H78" s="14"/>
      <c r="J78" s="14"/>
    </row>
    <row r="79" spans="1:10" s="28" customFormat="1" ht="15.75" thickBot="1" x14ac:dyDescent="0.3">
      <c r="A79" s="34"/>
      <c r="B79" s="35" t="s">
        <v>160</v>
      </c>
      <c r="C79" s="36" t="s">
        <v>161</v>
      </c>
      <c r="D79" s="11">
        <v>0</v>
      </c>
      <c r="E79" s="27">
        <f>D79</f>
        <v>0</v>
      </c>
      <c r="F79" s="13" t="s">
        <v>7</v>
      </c>
      <c r="H79" s="14"/>
      <c r="J79" s="14"/>
    </row>
    <row r="80" spans="1:10" s="28" customFormat="1" x14ac:dyDescent="0.25">
      <c r="A80" s="31"/>
      <c r="B80" s="37" t="s">
        <v>162</v>
      </c>
      <c r="C80" s="38" t="s">
        <v>163</v>
      </c>
      <c r="D80" s="11">
        <v>99002428.050000012</v>
      </c>
      <c r="E80" s="39">
        <f>E81+E100+E164+E167</f>
        <v>99002428.050000012</v>
      </c>
      <c r="F80" s="13" t="s">
        <v>7</v>
      </c>
      <c r="H80" s="14"/>
      <c r="J80" s="14"/>
    </row>
    <row r="81" spans="1:10" s="28" customFormat="1" x14ac:dyDescent="0.25">
      <c r="A81" s="15"/>
      <c r="B81" s="16" t="s">
        <v>164</v>
      </c>
      <c r="C81" s="17" t="s">
        <v>165</v>
      </c>
      <c r="D81" s="11">
        <v>7642103</v>
      </c>
      <c r="E81" s="18">
        <f>E82+E92</f>
        <v>7642103</v>
      </c>
      <c r="F81" s="13" t="s">
        <v>7</v>
      </c>
      <c r="H81" s="14"/>
      <c r="J81" s="14"/>
    </row>
    <row r="82" spans="1:10" s="28" customFormat="1" x14ac:dyDescent="0.25">
      <c r="A82" s="15"/>
      <c r="B82" s="21" t="s">
        <v>166</v>
      </c>
      <c r="C82" s="22" t="s">
        <v>167</v>
      </c>
      <c r="D82" s="11">
        <v>7532149.9100000001</v>
      </c>
      <c r="E82" s="23">
        <f>SUM(E83:E91)</f>
        <v>7532149.9100000001</v>
      </c>
      <c r="F82" s="13" t="s">
        <v>7</v>
      </c>
      <c r="H82" s="14"/>
      <c r="J82" s="14"/>
    </row>
    <row r="83" spans="1:10" s="28" customFormat="1" x14ac:dyDescent="0.25">
      <c r="A83" s="15"/>
      <c r="B83" s="25" t="s">
        <v>168</v>
      </c>
      <c r="C83" s="26" t="s">
        <v>169</v>
      </c>
      <c r="D83" s="11">
        <v>3671227.95</v>
      </c>
      <c r="E83" s="27">
        <f t="shared" ref="E83:E91" si="2">D83</f>
        <v>3671227.95</v>
      </c>
      <c r="F83" s="13" t="s">
        <v>7</v>
      </c>
      <c r="H83" s="14"/>
      <c r="J83" s="14"/>
    </row>
    <row r="84" spans="1:10" s="28" customFormat="1" x14ac:dyDescent="0.25">
      <c r="A84" s="15"/>
      <c r="B84" s="25" t="s">
        <v>170</v>
      </c>
      <c r="C84" s="26" t="s">
        <v>171</v>
      </c>
      <c r="D84" s="11">
        <v>0</v>
      </c>
      <c r="E84" s="27">
        <f t="shared" si="2"/>
        <v>0</v>
      </c>
      <c r="F84" s="13" t="s">
        <v>7</v>
      </c>
      <c r="H84" s="14"/>
      <c r="J84" s="14"/>
    </row>
    <row r="85" spans="1:10" s="28" customFormat="1" x14ac:dyDescent="0.25">
      <c r="A85" s="15"/>
      <c r="B85" s="47" t="s">
        <v>172</v>
      </c>
      <c r="C85" s="48" t="s">
        <v>173</v>
      </c>
      <c r="D85" s="11">
        <v>3837997.39</v>
      </c>
      <c r="E85" s="27">
        <f t="shared" si="2"/>
        <v>3837997.39</v>
      </c>
      <c r="F85" s="13" t="s">
        <v>7</v>
      </c>
      <c r="H85" s="14"/>
      <c r="J85" s="14"/>
    </row>
    <row r="86" spans="1:10" s="28" customFormat="1" x14ac:dyDescent="0.25">
      <c r="A86" s="15"/>
      <c r="B86" s="25" t="s">
        <v>174</v>
      </c>
      <c r="C86" s="26" t="s">
        <v>175</v>
      </c>
      <c r="D86" s="11">
        <v>22924.57</v>
      </c>
      <c r="E86" s="27">
        <f t="shared" si="2"/>
        <v>22924.57</v>
      </c>
      <c r="F86" s="13" t="s">
        <v>7</v>
      </c>
      <c r="H86" s="14"/>
      <c r="J86" s="14"/>
    </row>
    <row r="87" spans="1:10" s="28" customFormat="1" x14ac:dyDescent="0.25">
      <c r="A87" s="15"/>
      <c r="B87" s="25" t="s">
        <v>176</v>
      </c>
      <c r="C87" s="26" t="s">
        <v>177</v>
      </c>
      <c r="D87" s="11">
        <v>0</v>
      </c>
      <c r="E87" s="27">
        <f t="shared" si="2"/>
        <v>0</v>
      </c>
      <c r="F87" s="13" t="s">
        <v>7</v>
      </c>
      <c r="H87" s="14"/>
      <c r="J87" s="14"/>
    </row>
    <row r="88" spans="1:10" s="28" customFormat="1" x14ac:dyDescent="0.25">
      <c r="A88" s="15"/>
      <c r="B88" s="25" t="s">
        <v>178</v>
      </c>
      <c r="C88" s="26" t="s">
        <v>179</v>
      </c>
      <c r="D88" s="11">
        <v>0</v>
      </c>
      <c r="E88" s="27">
        <f t="shared" si="2"/>
        <v>0</v>
      </c>
      <c r="F88" s="13" t="s">
        <v>7</v>
      </c>
      <c r="H88" s="14"/>
      <c r="J88" s="14"/>
    </row>
    <row r="89" spans="1:10" s="28" customFormat="1" x14ac:dyDescent="0.25">
      <c r="A89" s="50"/>
      <c r="B89" s="25" t="s">
        <v>180</v>
      </c>
      <c r="C89" s="26" t="s">
        <v>181</v>
      </c>
      <c r="D89" s="11">
        <v>0</v>
      </c>
      <c r="E89" s="27">
        <f t="shared" si="2"/>
        <v>0</v>
      </c>
      <c r="F89" s="13" t="s">
        <v>7</v>
      </c>
      <c r="H89" s="14"/>
      <c r="J89" s="14"/>
    </row>
    <row r="90" spans="1:10" s="28" customFormat="1" x14ac:dyDescent="0.25">
      <c r="A90" s="15"/>
      <c r="B90" s="25" t="s">
        <v>182</v>
      </c>
      <c r="C90" s="26" t="s">
        <v>183</v>
      </c>
      <c r="D90" s="11">
        <v>0</v>
      </c>
      <c r="E90" s="27">
        <f t="shared" si="2"/>
        <v>0</v>
      </c>
      <c r="F90" s="13" t="s">
        <v>7</v>
      </c>
      <c r="H90" s="14"/>
      <c r="J90" s="14"/>
    </row>
    <row r="91" spans="1:10" s="28" customFormat="1" x14ac:dyDescent="0.25">
      <c r="A91" s="15"/>
      <c r="B91" s="25" t="s">
        <v>184</v>
      </c>
      <c r="C91" s="26" t="s">
        <v>185</v>
      </c>
      <c r="D91" s="11">
        <v>0</v>
      </c>
      <c r="E91" s="27">
        <f t="shared" si="2"/>
        <v>0</v>
      </c>
      <c r="F91" s="13" t="s">
        <v>7</v>
      </c>
      <c r="H91" s="14"/>
      <c r="J91" s="14"/>
    </row>
    <row r="92" spans="1:10" s="28" customFormat="1" x14ac:dyDescent="0.25">
      <c r="A92" s="15"/>
      <c r="B92" s="21" t="s">
        <v>186</v>
      </c>
      <c r="C92" s="22" t="s">
        <v>187</v>
      </c>
      <c r="D92" s="11">
        <v>109953.09000000001</v>
      </c>
      <c r="E92" s="23">
        <f>SUM(E93:E99)</f>
        <v>109953.09000000001</v>
      </c>
      <c r="F92" s="13" t="s">
        <v>7</v>
      </c>
      <c r="H92" s="14"/>
      <c r="J92" s="14"/>
    </row>
    <row r="93" spans="1:10" s="28" customFormat="1" x14ac:dyDescent="0.25">
      <c r="A93" s="15"/>
      <c r="B93" s="25" t="s">
        <v>188</v>
      </c>
      <c r="C93" s="26" t="s">
        <v>189</v>
      </c>
      <c r="D93" s="11">
        <v>0</v>
      </c>
      <c r="E93" s="27">
        <f t="shared" ref="E93:E99" si="3">D93</f>
        <v>0</v>
      </c>
      <c r="F93" s="13" t="s">
        <v>7</v>
      </c>
      <c r="H93" s="14"/>
      <c r="J93" s="14"/>
    </row>
    <row r="94" spans="1:10" s="28" customFormat="1" x14ac:dyDescent="0.25">
      <c r="A94" s="15"/>
      <c r="B94" s="25" t="s">
        <v>190</v>
      </c>
      <c r="C94" s="26" t="s">
        <v>191</v>
      </c>
      <c r="D94" s="11">
        <v>2186.27</v>
      </c>
      <c r="E94" s="27">
        <f t="shared" si="3"/>
        <v>2186.27</v>
      </c>
      <c r="F94" s="13" t="s">
        <v>7</v>
      </c>
      <c r="H94" s="14"/>
      <c r="J94" s="14"/>
    </row>
    <row r="95" spans="1:10" s="28" customFormat="1" x14ac:dyDescent="0.25">
      <c r="A95" s="15"/>
      <c r="B95" s="25" t="s">
        <v>192</v>
      </c>
      <c r="C95" s="26" t="s">
        <v>193</v>
      </c>
      <c r="D95" s="11">
        <v>0</v>
      </c>
      <c r="E95" s="27">
        <f t="shared" si="3"/>
        <v>0</v>
      </c>
      <c r="F95" s="13" t="s">
        <v>7</v>
      </c>
      <c r="H95" s="14"/>
      <c r="J95" s="14"/>
    </row>
    <row r="96" spans="1:10" s="28" customFormat="1" x14ac:dyDescent="0.25">
      <c r="A96" s="15"/>
      <c r="B96" s="25" t="s">
        <v>194</v>
      </c>
      <c r="C96" s="26" t="s">
        <v>195</v>
      </c>
      <c r="D96" s="11">
        <v>106771</v>
      </c>
      <c r="E96" s="27">
        <f t="shared" si="3"/>
        <v>106771</v>
      </c>
      <c r="F96" s="13" t="s">
        <v>7</v>
      </c>
      <c r="H96" s="14"/>
      <c r="J96" s="14"/>
    </row>
    <row r="97" spans="1:10" s="28" customFormat="1" x14ac:dyDescent="0.25">
      <c r="A97" s="15"/>
      <c r="B97" s="25" t="s">
        <v>196</v>
      </c>
      <c r="C97" s="26" t="s">
        <v>197</v>
      </c>
      <c r="D97" s="11">
        <v>995.82</v>
      </c>
      <c r="E97" s="27">
        <f t="shared" si="3"/>
        <v>995.82</v>
      </c>
      <c r="F97" s="13" t="s">
        <v>7</v>
      </c>
      <c r="H97" s="14"/>
      <c r="J97" s="14"/>
    </row>
    <row r="98" spans="1:10" s="28" customFormat="1" x14ac:dyDescent="0.25">
      <c r="A98" s="15"/>
      <c r="B98" s="25" t="s">
        <v>198</v>
      </c>
      <c r="C98" s="26" t="s">
        <v>199</v>
      </c>
      <c r="D98" s="11">
        <v>0</v>
      </c>
      <c r="E98" s="27">
        <f t="shared" si="3"/>
        <v>0</v>
      </c>
      <c r="F98" s="13" t="s">
        <v>7</v>
      </c>
      <c r="H98" s="14"/>
      <c r="J98" s="14"/>
    </row>
    <row r="99" spans="1:10" s="28" customFormat="1" ht="15.75" thickBot="1" x14ac:dyDescent="0.3">
      <c r="A99" s="34"/>
      <c r="B99" s="35" t="s">
        <v>200</v>
      </c>
      <c r="C99" s="36" t="s">
        <v>201</v>
      </c>
      <c r="D99" s="11">
        <v>0</v>
      </c>
      <c r="E99" s="27">
        <f t="shared" si="3"/>
        <v>0</v>
      </c>
      <c r="F99" s="13" t="s">
        <v>7</v>
      </c>
      <c r="H99" s="14"/>
      <c r="J99" s="14"/>
    </row>
    <row r="100" spans="1:10" s="28" customFormat="1" x14ac:dyDescent="0.25">
      <c r="A100" s="31"/>
      <c r="B100" s="37" t="s">
        <v>202</v>
      </c>
      <c r="C100" s="38" t="s">
        <v>203</v>
      </c>
      <c r="D100" s="11">
        <v>46718675.420000009</v>
      </c>
      <c r="E100" s="39">
        <f>E101+E117+E138+E139+E148+E152+E153</f>
        <v>46718675.420000009</v>
      </c>
      <c r="F100" s="13" t="s">
        <v>7</v>
      </c>
      <c r="H100" s="14"/>
      <c r="J100" s="14"/>
    </row>
    <row r="101" spans="1:10" s="28" customFormat="1" x14ac:dyDescent="0.25">
      <c r="A101" s="15"/>
      <c r="B101" s="21" t="s">
        <v>204</v>
      </c>
      <c r="C101" s="22" t="s">
        <v>205</v>
      </c>
      <c r="D101" s="11">
        <v>0</v>
      </c>
      <c r="E101" s="23">
        <f>SUM(E102:E111)+E116</f>
        <v>0</v>
      </c>
      <c r="F101" s="13" t="s">
        <v>7</v>
      </c>
      <c r="H101" s="14"/>
      <c r="J101" s="14"/>
    </row>
    <row r="102" spans="1:10" s="28" customFormat="1" x14ac:dyDescent="0.25">
      <c r="A102" s="15" t="s">
        <v>206</v>
      </c>
      <c r="B102" s="25" t="s">
        <v>207</v>
      </c>
      <c r="C102" s="26" t="s">
        <v>208</v>
      </c>
      <c r="D102" s="11">
        <v>0</v>
      </c>
      <c r="E102" s="27">
        <f t="shared" ref="E102:E110" si="4">D102</f>
        <v>0</v>
      </c>
      <c r="F102" s="13" t="s">
        <v>7</v>
      </c>
      <c r="H102" s="14"/>
      <c r="J102" s="14"/>
    </row>
    <row r="103" spans="1:10" s="28" customFormat="1" x14ac:dyDescent="0.25">
      <c r="A103" s="15" t="s">
        <v>206</v>
      </c>
      <c r="B103" s="25" t="s">
        <v>209</v>
      </c>
      <c r="C103" s="26" t="s">
        <v>210</v>
      </c>
      <c r="D103" s="11">
        <v>0</v>
      </c>
      <c r="E103" s="27">
        <f t="shared" si="4"/>
        <v>0</v>
      </c>
      <c r="F103" s="13" t="s">
        <v>7</v>
      </c>
      <c r="H103" s="14"/>
      <c r="J103" s="14"/>
    </row>
    <row r="104" spans="1:10" s="28" customFormat="1" x14ac:dyDescent="0.25">
      <c r="A104" s="15" t="s">
        <v>211</v>
      </c>
      <c r="B104" s="47" t="s">
        <v>212</v>
      </c>
      <c r="C104" s="48" t="s">
        <v>213</v>
      </c>
      <c r="D104" s="11">
        <v>0</v>
      </c>
      <c r="E104" s="27">
        <f t="shared" si="4"/>
        <v>0</v>
      </c>
      <c r="F104" s="13" t="s">
        <v>7</v>
      </c>
      <c r="H104" s="14"/>
      <c r="J104" s="14"/>
    </row>
    <row r="105" spans="1:10" s="28" customFormat="1" x14ac:dyDescent="0.25">
      <c r="A105" s="15"/>
      <c r="B105" s="47" t="s">
        <v>214</v>
      </c>
      <c r="C105" s="48" t="s">
        <v>215</v>
      </c>
      <c r="D105" s="11">
        <v>0</v>
      </c>
      <c r="E105" s="27">
        <f t="shared" si="4"/>
        <v>0</v>
      </c>
      <c r="F105" s="13" t="s">
        <v>7</v>
      </c>
      <c r="H105" s="14"/>
      <c r="J105" s="14"/>
    </row>
    <row r="106" spans="1:10" s="28" customFormat="1" x14ac:dyDescent="0.25">
      <c r="A106" s="15" t="s">
        <v>206</v>
      </c>
      <c r="B106" s="25" t="s">
        <v>216</v>
      </c>
      <c r="C106" s="26" t="s">
        <v>217</v>
      </c>
      <c r="D106" s="11">
        <v>0</v>
      </c>
      <c r="E106" s="27">
        <f t="shared" si="4"/>
        <v>0</v>
      </c>
      <c r="F106" s="13" t="s">
        <v>7</v>
      </c>
      <c r="H106" s="14"/>
      <c r="J106" s="14"/>
    </row>
    <row r="107" spans="1:10" s="28" customFormat="1" x14ac:dyDescent="0.25">
      <c r="A107" s="15" t="s">
        <v>206</v>
      </c>
      <c r="B107" s="25" t="s">
        <v>218</v>
      </c>
      <c r="C107" s="26" t="s">
        <v>219</v>
      </c>
      <c r="D107" s="11">
        <v>0</v>
      </c>
      <c r="E107" s="27">
        <f t="shared" si="4"/>
        <v>0</v>
      </c>
      <c r="F107" s="13" t="s">
        <v>7</v>
      </c>
      <c r="H107" s="14"/>
      <c r="J107" s="14"/>
    </row>
    <row r="108" spans="1:10" s="28" customFormat="1" x14ac:dyDescent="0.25">
      <c r="A108" s="15" t="s">
        <v>206</v>
      </c>
      <c r="B108" s="25" t="s">
        <v>220</v>
      </c>
      <c r="C108" s="26" t="s">
        <v>221</v>
      </c>
      <c r="D108" s="11">
        <v>0</v>
      </c>
      <c r="E108" s="27">
        <f t="shared" si="4"/>
        <v>0</v>
      </c>
      <c r="F108" s="13" t="s">
        <v>7</v>
      </c>
      <c r="H108" s="14"/>
      <c r="J108" s="14"/>
    </row>
    <row r="109" spans="1:10" s="28" customFormat="1" x14ac:dyDescent="0.25">
      <c r="A109" s="15" t="s">
        <v>206</v>
      </c>
      <c r="B109" s="25" t="s">
        <v>222</v>
      </c>
      <c r="C109" s="26" t="s">
        <v>223</v>
      </c>
      <c r="D109" s="11">
        <v>0</v>
      </c>
      <c r="E109" s="27">
        <f t="shared" si="4"/>
        <v>0</v>
      </c>
      <c r="F109" s="13" t="s">
        <v>7</v>
      </c>
      <c r="H109" s="14"/>
      <c r="J109" s="14"/>
    </row>
    <row r="110" spans="1:10" s="28" customFormat="1" x14ac:dyDescent="0.25">
      <c r="A110" s="15" t="s">
        <v>206</v>
      </c>
      <c r="B110" s="25" t="s">
        <v>224</v>
      </c>
      <c r="C110" s="26" t="s">
        <v>225</v>
      </c>
      <c r="D110" s="11">
        <v>0</v>
      </c>
      <c r="E110" s="27">
        <f t="shared" si="4"/>
        <v>0</v>
      </c>
      <c r="F110" s="13" t="s">
        <v>7</v>
      </c>
      <c r="H110" s="14"/>
      <c r="J110" s="14"/>
    </row>
    <row r="111" spans="1:10" s="28" customFormat="1" x14ac:dyDescent="0.25">
      <c r="A111" s="15"/>
      <c r="B111" s="25" t="s">
        <v>226</v>
      </c>
      <c r="C111" s="26" t="s">
        <v>227</v>
      </c>
      <c r="D111" s="11">
        <v>0</v>
      </c>
      <c r="E111" s="27">
        <f>SUM(E112:E115)</f>
        <v>0</v>
      </c>
      <c r="F111" s="13" t="s">
        <v>7</v>
      </c>
      <c r="H111" s="14"/>
      <c r="J111" s="14"/>
    </row>
    <row r="112" spans="1:10" s="28" customFormat="1" x14ac:dyDescent="0.25">
      <c r="A112" s="15" t="s">
        <v>206</v>
      </c>
      <c r="B112" s="25" t="s">
        <v>228</v>
      </c>
      <c r="C112" s="26" t="s">
        <v>229</v>
      </c>
      <c r="D112" s="11">
        <v>0</v>
      </c>
      <c r="E112" s="27">
        <f>D112</f>
        <v>0</v>
      </c>
      <c r="F112" s="13" t="s">
        <v>7</v>
      </c>
      <c r="H112" s="14"/>
      <c r="J112" s="14"/>
    </row>
    <row r="113" spans="1:10" s="28" customFormat="1" x14ac:dyDescent="0.25">
      <c r="A113" s="15" t="s">
        <v>206</v>
      </c>
      <c r="B113" s="25" t="s">
        <v>230</v>
      </c>
      <c r="C113" s="26" t="s">
        <v>231</v>
      </c>
      <c r="D113" s="11">
        <v>0</v>
      </c>
      <c r="E113" s="27">
        <f>D113</f>
        <v>0</v>
      </c>
      <c r="F113" s="13" t="s">
        <v>7</v>
      </c>
      <c r="H113" s="14"/>
      <c r="J113" s="14"/>
    </row>
    <row r="114" spans="1:10" s="28" customFormat="1" x14ac:dyDescent="0.25">
      <c r="A114" s="15" t="s">
        <v>206</v>
      </c>
      <c r="B114" s="25" t="s">
        <v>232</v>
      </c>
      <c r="C114" s="26" t="s">
        <v>233</v>
      </c>
      <c r="D114" s="11">
        <v>0</v>
      </c>
      <c r="E114" s="27">
        <f>D114</f>
        <v>0</v>
      </c>
      <c r="F114" s="13" t="s">
        <v>7</v>
      </c>
      <c r="H114" s="14"/>
      <c r="J114" s="14"/>
    </row>
    <row r="115" spans="1:10" s="28" customFormat="1" x14ac:dyDescent="0.25">
      <c r="A115" s="15" t="s">
        <v>206</v>
      </c>
      <c r="B115" s="25" t="s">
        <v>234</v>
      </c>
      <c r="C115" s="26" t="s">
        <v>235</v>
      </c>
      <c r="D115" s="11">
        <v>0</v>
      </c>
      <c r="E115" s="27">
        <f>D115</f>
        <v>0</v>
      </c>
      <c r="F115" s="13" t="s">
        <v>7</v>
      </c>
      <c r="H115" s="14"/>
      <c r="J115" s="14"/>
    </row>
    <row r="116" spans="1:10" s="28" customFormat="1" x14ac:dyDescent="0.25">
      <c r="A116" s="15"/>
      <c r="B116" s="25" t="s">
        <v>236</v>
      </c>
      <c r="C116" s="26" t="s">
        <v>237</v>
      </c>
      <c r="D116" s="11">
        <v>0</v>
      </c>
      <c r="E116" s="27">
        <f>D116</f>
        <v>0</v>
      </c>
      <c r="F116" s="13" t="s">
        <v>7</v>
      </c>
      <c r="H116" s="14"/>
      <c r="J116" s="14"/>
    </row>
    <row r="117" spans="1:10" s="28" customFormat="1" x14ac:dyDescent="0.25">
      <c r="A117" s="15"/>
      <c r="B117" s="21" t="s">
        <v>238</v>
      </c>
      <c r="C117" s="22" t="s">
        <v>239</v>
      </c>
      <c r="D117" s="11">
        <v>42572760.400000006</v>
      </c>
      <c r="E117" s="23">
        <f>+E118+E129+E136+E137</f>
        <v>42572760.400000006</v>
      </c>
      <c r="F117" s="13" t="s">
        <v>7</v>
      </c>
      <c r="H117" s="14"/>
      <c r="J117" s="14"/>
    </row>
    <row r="118" spans="1:10" s="28" customFormat="1" x14ac:dyDescent="0.25">
      <c r="A118" s="15"/>
      <c r="B118" s="25" t="s">
        <v>240</v>
      </c>
      <c r="C118" s="26" t="s">
        <v>241</v>
      </c>
      <c r="D118" s="11">
        <v>35507038.420000002</v>
      </c>
      <c r="E118" s="27">
        <f>SUM(E119:E128)</f>
        <v>35507038.420000002</v>
      </c>
      <c r="F118" s="13" t="s">
        <v>7</v>
      </c>
      <c r="H118" s="14"/>
      <c r="J118" s="14"/>
    </row>
    <row r="119" spans="1:10" s="28" customFormat="1" x14ac:dyDescent="0.25">
      <c r="A119" s="15" t="s">
        <v>242</v>
      </c>
      <c r="B119" s="25" t="s">
        <v>243</v>
      </c>
      <c r="C119" s="26" t="s">
        <v>244</v>
      </c>
      <c r="D119" s="11">
        <v>29731445.149999999</v>
      </c>
      <c r="E119" s="27">
        <f t="shared" ref="E119:E128" si="5">D119</f>
        <v>29731445.149999999</v>
      </c>
      <c r="F119" s="13" t="s">
        <v>7</v>
      </c>
      <c r="H119" s="14"/>
      <c r="J119" s="14"/>
    </row>
    <row r="120" spans="1:10" s="28" customFormat="1" x14ac:dyDescent="0.25">
      <c r="A120" s="15" t="s">
        <v>245</v>
      </c>
      <c r="B120" s="25" t="s">
        <v>246</v>
      </c>
      <c r="C120" s="26" t="s">
        <v>247</v>
      </c>
      <c r="D120" s="11">
        <v>0</v>
      </c>
      <c r="E120" s="27">
        <f t="shared" si="5"/>
        <v>0</v>
      </c>
      <c r="F120" s="13" t="s">
        <v>7</v>
      </c>
      <c r="H120" s="14"/>
      <c r="J120" s="14"/>
    </row>
    <row r="121" spans="1:10" s="28" customFormat="1" x14ac:dyDescent="0.25">
      <c r="A121" s="15" t="s">
        <v>242</v>
      </c>
      <c r="B121" s="25" t="s">
        <v>248</v>
      </c>
      <c r="C121" s="26" t="s">
        <v>249</v>
      </c>
      <c r="D121" s="11">
        <v>0</v>
      </c>
      <c r="E121" s="27">
        <f t="shared" si="5"/>
        <v>0</v>
      </c>
      <c r="F121" s="13" t="s">
        <v>7</v>
      </c>
      <c r="H121" s="14"/>
      <c r="J121" s="14"/>
    </row>
    <row r="122" spans="1:10" s="28" customFormat="1" x14ac:dyDescent="0.25">
      <c r="A122" s="15" t="s">
        <v>242</v>
      </c>
      <c r="B122" s="25" t="s">
        <v>250</v>
      </c>
      <c r="C122" s="26" t="s">
        <v>251</v>
      </c>
      <c r="D122" s="11">
        <v>0</v>
      </c>
      <c r="E122" s="27">
        <f t="shared" si="5"/>
        <v>0</v>
      </c>
      <c r="F122" s="13" t="s">
        <v>7</v>
      </c>
      <c r="H122" s="14"/>
      <c r="J122" s="14"/>
    </row>
    <row r="123" spans="1:10" s="28" customFormat="1" ht="38.25" x14ac:dyDescent="0.25">
      <c r="A123" s="15" t="s">
        <v>242</v>
      </c>
      <c r="B123" s="25" t="s">
        <v>252</v>
      </c>
      <c r="C123" s="26" t="s">
        <v>253</v>
      </c>
      <c r="D123" s="11">
        <v>0</v>
      </c>
      <c r="E123" s="27">
        <f t="shared" si="5"/>
        <v>0</v>
      </c>
      <c r="F123" s="13" t="s">
        <v>7</v>
      </c>
      <c r="H123" s="14"/>
      <c r="J123" s="14"/>
    </row>
    <row r="124" spans="1:10" s="28" customFormat="1" ht="38.25" x14ac:dyDescent="0.25">
      <c r="A124" s="15" t="s">
        <v>242</v>
      </c>
      <c r="B124" s="25" t="s">
        <v>254</v>
      </c>
      <c r="C124" s="26" t="s">
        <v>255</v>
      </c>
      <c r="D124" s="11">
        <v>0</v>
      </c>
      <c r="E124" s="27">
        <f t="shared" si="5"/>
        <v>0</v>
      </c>
      <c r="F124" s="13" t="s">
        <v>7</v>
      </c>
      <c r="H124" s="14"/>
      <c r="J124" s="14"/>
    </row>
    <row r="125" spans="1:10" s="28" customFormat="1" x14ac:dyDescent="0.25">
      <c r="A125" s="15" t="s">
        <v>242</v>
      </c>
      <c r="B125" s="25" t="s">
        <v>256</v>
      </c>
      <c r="C125" s="26" t="s">
        <v>257</v>
      </c>
      <c r="D125" s="11">
        <v>5775593.2699999996</v>
      </c>
      <c r="E125" s="27">
        <f t="shared" si="5"/>
        <v>5775593.2699999996</v>
      </c>
      <c r="F125" s="13" t="s">
        <v>7</v>
      </c>
      <c r="H125" s="14"/>
      <c r="J125" s="14"/>
    </row>
    <row r="126" spans="1:10" s="28" customFormat="1" ht="25.5" x14ac:dyDescent="0.25">
      <c r="A126" s="15" t="s">
        <v>242</v>
      </c>
      <c r="B126" s="25" t="s">
        <v>258</v>
      </c>
      <c r="C126" s="26" t="s">
        <v>259</v>
      </c>
      <c r="D126" s="11">
        <v>0</v>
      </c>
      <c r="E126" s="27">
        <f t="shared" si="5"/>
        <v>0</v>
      </c>
      <c r="F126" s="13" t="s">
        <v>7</v>
      </c>
      <c r="H126" s="14"/>
      <c r="J126" s="14"/>
    </row>
    <row r="127" spans="1:10" s="28" customFormat="1" x14ac:dyDescent="0.25">
      <c r="A127" s="15" t="s">
        <v>242</v>
      </c>
      <c r="B127" s="25" t="s">
        <v>260</v>
      </c>
      <c r="C127" s="26" t="s">
        <v>261</v>
      </c>
      <c r="D127" s="11">
        <v>0</v>
      </c>
      <c r="E127" s="27">
        <f t="shared" si="5"/>
        <v>0</v>
      </c>
      <c r="F127" s="13" t="s">
        <v>7</v>
      </c>
      <c r="H127" s="14"/>
      <c r="J127" s="14"/>
    </row>
    <row r="128" spans="1:10" s="28" customFormat="1" x14ac:dyDescent="0.25">
      <c r="A128" s="15" t="s">
        <v>242</v>
      </c>
      <c r="B128" s="25" t="s">
        <v>262</v>
      </c>
      <c r="C128" s="26" t="s">
        <v>263</v>
      </c>
      <c r="D128" s="11">
        <v>0</v>
      </c>
      <c r="E128" s="27">
        <f t="shared" si="5"/>
        <v>0</v>
      </c>
      <c r="F128" s="13" t="s">
        <v>7</v>
      </c>
      <c r="H128" s="14"/>
      <c r="J128" s="14"/>
    </row>
    <row r="129" spans="1:10" s="28" customFormat="1" x14ac:dyDescent="0.25">
      <c r="A129" s="51"/>
      <c r="B129" s="25" t="s">
        <v>264</v>
      </c>
      <c r="C129" s="26" t="s">
        <v>265</v>
      </c>
      <c r="D129" s="11">
        <v>7065721.9800000004</v>
      </c>
      <c r="E129" s="27">
        <f>SUM(E130:E135)</f>
        <v>7065721.9800000004</v>
      </c>
      <c r="F129" s="13" t="s">
        <v>7</v>
      </c>
      <c r="H129" s="14"/>
      <c r="J129" s="14"/>
    </row>
    <row r="130" spans="1:10" s="28" customFormat="1" x14ac:dyDescent="0.25">
      <c r="A130" s="15" t="s">
        <v>242</v>
      </c>
      <c r="B130" s="25" t="s">
        <v>266</v>
      </c>
      <c r="C130" s="26" t="s">
        <v>267</v>
      </c>
      <c r="D130" s="11">
        <v>7065721.9800000004</v>
      </c>
      <c r="E130" s="27">
        <f t="shared" ref="E130:E138" si="6">D130</f>
        <v>7065721.9800000004</v>
      </c>
      <c r="F130" s="13" t="s">
        <v>7</v>
      </c>
      <c r="H130" s="14"/>
      <c r="J130" s="14"/>
    </row>
    <row r="131" spans="1:10" s="28" customFormat="1" x14ac:dyDescent="0.25">
      <c r="A131" s="15" t="s">
        <v>242</v>
      </c>
      <c r="B131" s="25" t="s">
        <v>268</v>
      </c>
      <c r="C131" s="26" t="s">
        <v>269</v>
      </c>
      <c r="D131" s="11">
        <v>0</v>
      </c>
      <c r="E131" s="27">
        <f t="shared" si="6"/>
        <v>0</v>
      </c>
      <c r="F131" s="13" t="s">
        <v>7</v>
      </c>
      <c r="H131" s="14"/>
      <c r="J131" s="14"/>
    </row>
    <row r="132" spans="1:10" s="28" customFormat="1" x14ac:dyDescent="0.25">
      <c r="A132" s="15" t="s">
        <v>242</v>
      </c>
      <c r="B132" s="25" t="s">
        <v>270</v>
      </c>
      <c r="C132" s="26" t="s">
        <v>271</v>
      </c>
      <c r="D132" s="11">
        <v>0</v>
      </c>
      <c r="E132" s="27">
        <f t="shared" si="6"/>
        <v>0</v>
      </c>
      <c r="F132" s="13" t="s">
        <v>7</v>
      </c>
      <c r="H132" s="14"/>
      <c r="J132" s="14"/>
    </row>
    <row r="133" spans="1:10" s="28" customFormat="1" ht="25.5" x14ac:dyDescent="0.25">
      <c r="A133" s="15" t="s">
        <v>242</v>
      </c>
      <c r="B133" s="25" t="s">
        <v>272</v>
      </c>
      <c r="C133" s="26" t="s">
        <v>273</v>
      </c>
      <c r="D133" s="11">
        <v>0</v>
      </c>
      <c r="E133" s="27">
        <f t="shared" si="6"/>
        <v>0</v>
      </c>
      <c r="F133" s="13" t="s">
        <v>7</v>
      </c>
      <c r="H133" s="14"/>
      <c r="J133" s="14"/>
    </row>
    <row r="134" spans="1:10" s="28" customFormat="1" x14ac:dyDescent="0.25">
      <c r="A134" s="15" t="s">
        <v>242</v>
      </c>
      <c r="B134" s="25" t="s">
        <v>274</v>
      </c>
      <c r="C134" s="26" t="s">
        <v>275</v>
      </c>
      <c r="D134" s="11">
        <v>0</v>
      </c>
      <c r="E134" s="27">
        <f t="shared" si="6"/>
        <v>0</v>
      </c>
      <c r="F134" s="13" t="s">
        <v>7</v>
      </c>
      <c r="H134" s="14"/>
      <c r="J134" s="14"/>
    </row>
    <row r="135" spans="1:10" s="28" customFormat="1" ht="25.5" x14ac:dyDescent="0.25">
      <c r="A135" s="15" t="s">
        <v>242</v>
      </c>
      <c r="B135" s="29" t="s">
        <v>276</v>
      </c>
      <c r="C135" s="30" t="s">
        <v>277</v>
      </c>
      <c r="D135" s="11">
        <v>0</v>
      </c>
      <c r="E135" s="27">
        <f t="shared" si="6"/>
        <v>0</v>
      </c>
      <c r="F135" s="13" t="s">
        <v>7</v>
      </c>
      <c r="H135" s="14"/>
      <c r="J135" s="14"/>
    </row>
    <row r="136" spans="1:10" s="28" customFormat="1" x14ac:dyDescent="0.25">
      <c r="A136" s="15"/>
      <c r="B136" s="29" t="s">
        <v>278</v>
      </c>
      <c r="C136" s="30" t="s">
        <v>279</v>
      </c>
      <c r="D136" s="11">
        <v>0</v>
      </c>
      <c r="E136" s="27">
        <f t="shared" si="6"/>
        <v>0</v>
      </c>
      <c r="F136" s="13" t="s">
        <v>7</v>
      </c>
      <c r="H136" s="14"/>
      <c r="J136" s="14"/>
    </row>
    <row r="137" spans="1:10" s="28" customFormat="1" ht="25.5" x14ac:dyDescent="0.25">
      <c r="A137" s="15" t="s">
        <v>242</v>
      </c>
      <c r="B137" s="29" t="s">
        <v>280</v>
      </c>
      <c r="C137" s="30" t="s">
        <v>281</v>
      </c>
      <c r="D137" s="11">
        <v>0</v>
      </c>
      <c r="E137" s="27">
        <f t="shared" si="6"/>
        <v>0</v>
      </c>
      <c r="F137" s="13" t="s">
        <v>7</v>
      </c>
      <c r="H137" s="14"/>
      <c r="J137" s="14"/>
    </row>
    <row r="138" spans="1:10" s="28" customFormat="1" x14ac:dyDescent="0.25">
      <c r="A138" s="15"/>
      <c r="B138" s="21" t="s">
        <v>282</v>
      </c>
      <c r="C138" s="22" t="s">
        <v>283</v>
      </c>
      <c r="D138" s="11">
        <v>0</v>
      </c>
      <c r="E138" s="27">
        <f t="shared" si="6"/>
        <v>0</v>
      </c>
      <c r="F138" s="13" t="s">
        <v>7</v>
      </c>
      <c r="H138" s="14"/>
      <c r="J138" s="14"/>
    </row>
    <row r="139" spans="1:10" s="28" customFormat="1" x14ac:dyDescent="0.25">
      <c r="A139" s="52"/>
      <c r="B139" s="53" t="s">
        <v>284</v>
      </c>
      <c r="C139" s="54" t="s">
        <v>285</v>
      </c>
      <c r="D139" s="11">
        <v>3149457.4599999995</v>
      </c>
      <c r="E139" s="55">
        <f>E140+E144+E145+E146+E147</f>
        <v>3149457.4599999995</v>
      </c>
      <c r="F139" s="13" t="s">
        <v>7</v>
      </c>
      <c r="H139" s="14"/>
      <c r="J139" s="14"/>
    </row>
    <row r="140" spans="1:10" s="28" customFormat="1" x14ac:dyDescent="0.25">
      <c r="A140" s="15"/>
      <c r="B140" s="47" t="s">
        <v>286</v>
      </c>
      <c r="C140" s="48" t="s">
        <v>287</v>
      </c>
      <c r="D140" s="11">
        <v>3139188.4299999997</v>
      </c>
      <c r="E140" s="27">
        <f>SUM(E141:E143)</f>
        <v>3139188.4299999997</v>
      </c>
      <c r="F140" s="13" t="s">
        <v>7</v>
      </c>
      <c r="H140" s="14"/>
      <c r="J140" s="14"/>
    </row>
    <row r="141" spans="1:10" s="28" customFormat="1" ht="25.5" x14ac:dyDescent="0.25">
      <c r="A141" s="15" t="s">
        <v>245</v>
      </c>
      <c r="B141" s="47" t="s">
        <v>288</v>
      </c>
      <c r="C141" s="48" t="s">
        <v>289</v>
      </c>
      <c r="D141" s="11">
        <v>0</v>
      </c>
      <c r="E141" s="27">
        <f t="shared" ref="E141:E147" si="7">D141</f>
        <v>0</v>
      </c>
      <c r="F141" s="13" t="s">
        <v>7</v>
      </c>
      <c r="H141" s="14"/>
      <c r="J141" s="14"/>
    </row>
    <row r="142" spans="1:10" s="28" customFormat="1" ht="25.5" x14ac:dyDescent="0.25">
      <c r="A142" s="15" t="s">
        <v>245</v>
      </c>
      <c r="B142" s="47" t="s">
        <v>290</v>
      </c>
      <c r="C142" s="48" t="s">
        <v>291</v>
      </c>
      <c r="D142" s="11">
        <v>0</v>
      </c>
      <c r="E142" s="27">
        <f t="shared" si="7"/>
        <v>0</v>
      </c>
      <c r="F142" s="13" t="s">
        <v>7</v>
      </c>
      <c r="H142" s="14"/>
      <c r="J142" s="14"/>
    </row>
    <row r="143" spans="1:10" s="28" customFormat="1" x14ac:dyDescent="0.25">
      <c r="A143" s="15" t="s">
        <v>245</v>
      </c>
      <c r="B143" s="56" t="s">
        <v>292</v>
      </c>
      <c r="C143" s="57" t="s">
        <v>293</v>
      </c>
      <c r="D143" s="11">
        <v>3139188.4299999997</v>
      </c>
      <c r="E143" s="27">
        <f t="shared" si="7"/>
        <v>3139188.4299999997</v>
      </c>
      <c r="F143" s="13" t="s">
        <v>7</v>
      </c>
      <c r="H143" s="14"/>
      <c r="J143" s="14"/>
    </row>
    <row r="144" spans="1:10" s="28" customFormat="1" x14ac:dyDescent="0.25">
      <c r="A144" s="15" t="s">
        <v>242</v>
      </c>
      <c r="B144" s="56" t="s">
        <v>294</v>
      </c>
      <c r="C144" s="57" t="s">
        <v>295</v>
      </c>
      <c r="D144" s="11">
        <v>0</v>
      </c>
      <c r="E144" s="27">
        <f t="shared" si="7"/>
        <v>0</v>
      </c>
      <c r="F144" s="13" t="s">
        <v>7</v>
      </c>
      <c r="H144" s="14"/>
      <c r="J144" s="14"/>
    </row>
    <row r="145" spans="1:10" s="28" customFormat="1" ht="25.5" x14ac:dyDescent="0.25">
      <c r="A145" s="15" t="s">
        <v>242</v>
      </c>
      <c r="B145" s="56" t="s">
        <v>296</v>
      </c>
      <c r="C145" s="48" t="s">
        <v>297</v>
      </c>
      <c r="D145" s="11">
        <v>0</v>
      </c>
      <c r="E145" s="27">
        <f t="shared" si="7"/>
        <v>0</v>
      </c>
      <c r="F145" s="13" t="s">
        <v>7</v>
      </c>
      <c r="H145" s="14"/>
      <c r="J145" s="14"/>
    </row>
    <row r="146" spans="1:10" s="28" customFormat="1" x14ac:dyDescent="0.25">
      <c r="A146" s="15" t="s">
        <v>206</v>
      </c>
      <c r="B146" s="25" t="s">
        <v>298</v>
      </c>
      <c r="C146" s="26" t="s">
        <v>299</v>
      </c>
      <c r="D146" s="11">
        <v>10269.030000000001</v>
      </c>
      <c r="E146" s="27">
        <f t="shared" si="7"/>
        <v>10269.030000000001</v>
      </c>
      <c r="F146" s="13" t="s">
        <v>7</v>
      </c>
      <c r="H146" s="14"/>
      <c r="J146" s="14"/>
    </row>
    <row r="147" spans="1:10" s="28" customFormat="1" ht="25.5" x14ac:dyDescent="0.25">
      <c r="A147" s="15" t="s">
        <v>245</v>
      </c>
      <c r="B147" s="25" t="s">
        <v>300</v>
      </c>
      <c r="C147" s="48" t="s">
        <v>301</v>
      </c>
      <c r="D147" s="11">
        <v>0</v>
      </c>
      <c r="E147" s="27">
        <f t="shared" si="7"/>
        <v>0</v>
      </c>
      <c r="F147" s="13" t="s">
        <v>7</v>
      </c>
      <c r="H147" s="14"/>
      <c r="J147" s="14"/>
    </row>
    <row r="148" spans="1:10" s="28" customFormat="1" x14ac:dyDescent="0.25">
      <c r="A148" s="15"/>
      <c r="B148" s="21" t="s">
        <v>302</v>
      </c>
      <c r="C148" s="22" t="s">
        <v>303</v>
      </c>
      <c r="D148" s="11">
        <v>0</v>
      </c>
      <c r="E148" s="23">
        <f>SUM(E149:E151)</f>
        <v>0</v>
      </c>
      <c r="F148" s="13" t="s">
        <v>7</v>
      </c>
      <c r="H148" s="14"/>
      <c r="J148" s="14"/>
    </row>
    <row r="149" spans="1:10" s="28" customFormat="1" x14ac:dyDescent="0.25">
      <c r="A149" s="15"/>
      <c r="B149" s="47" t="s">
        <v>304</v>
      </c>
      <c r="C149" s="48" t="s">
        <v>305</v>
      </c>
      <c r="D149" s="11">
        <v>0</v>
      </c>
      <c r="E149" s="27">
        <f>D149</f>
        <v>0</v>
      </c>
      <c r="F149" s="13" t="s">
        <v>7</v>
      </c>
      <c r="H149" s="14"/>
      <c r="J149" s="14"/>
    </row>
    <row r="150" spans="1:10" s="28" customFormat="1" x14ac:dyDescent="0.25">
      <c r="A150" s="15"/>
      <c r="B150" s="25" t="s">
        <v>306</v>
      </c>
      <c r="C150" s="26" t="s">
        <v>307</v>
      </c>
      <c r="D150" s="11">
        <v>0</v>
      </c>
      <c r="E150" s="27">
        <f>D150</f>
        <v>0</v>
      </c>
      <c r="F150" s="13" t="s">
        <v>7</v>
      </c>
      <c r="H150" s="14"/>
      <c r="J150" s="14"/>
    </row>
    <row r="151" spans="1:10" s="28" customFormat="1" x14ac:dyDescent="0.25">
      <c r="A151" s="15"/>
      <c r="B151" s="25" t="s">
        <v>308</v>
      </c>
      <c r="C151" s="26" t="s">
        <v>309</v>
      </c>
      <c r="D151" s="11">
        <v>0</v>
      </c>
      <c r="E151" s="27">
        <f>D151</f>
        <v>0</v>
      </c>
      <c r="F151" s="13" t="s">
        <v>7</v>
      </c>
      <c r="H151" s="14"/>
      <c r="J151" s="14"/>
    </row>
    <row r="152" spans="1:10" s="28" customFormat="1" x14ac:dyDescent="0.25">
      <c r="A152" s="15"/>
      <c r="B152" s="21" t="s">
        <v>310</v>
      </c>
      <c r="C152" s="22" t="s">
        <v>311</v>
      </c>
      <c r="D152" s="11">
        <v>38570.449999999997</v>
      </c>
      <c r="E152" s="27">
        <f>D152</f>
        <v>38570.449999999997</v>
      </c>
      <c r="F152" s="13" t="s">
        <v>7</v>
      </c>
      <c r="H152" s="14"/>
      <c r="J152" s="14"/>
    </row>
    <row r="153" spans="1:10" s="28" customFormat="1" x14ac:dyDescent="0.25">
      <c r="A153" s="15"/>
      <c r="B153" s="21" t="s">
        <v>312</v>
      </c>
      <c r="C153" s="22" t="s">
        <v>313</v>
      </c>
      <c r="D153" s="11">
        <v>957887.11</v>
      </c>
      <c r="E153" s="23">
        <f>E154+E155+E156+E157+E158+E161</f>
        <v>957887.11</v>
      </c>
      <c r="F153" s="13" t="s">
        <v>7</v>
      </c>
      <c r="H153" s="14"/>
      <c r="J153" s="14"/>
    </row>
    <row r="154" spans="1:10" s="28" customFormat="1" x14ac:dyDescent="0.25">
      <c r="A154" s="15"/>
      <c r="B154" s="25" t="s">
        <v>314</v>
      </c>
      <c r="C154" s="26" t="s">
        <v>315</v>
      </c>
      <c r="D154" s="11">
        <v>477696.22999999992</v>
      </c>
      <c r="E154" s="27">
        <f t="shared" ref="E154:E163" si="8">D154</f>
        <v>477696.22999999992</v>
      </c>
      <c r="F154" s="13" t="s">
        <v>7</v>
      </c>
      <c r="H154" s="14"/>
      <c r="J154" s="14"/>
    </row>
    <row r="155" spans="1:10" s="28" customFormat="1" x14ac:dyDescent="0.25">
      <c r="A155" s="15"/>
      <c r="B155" s="25" t="s">
        <v>316</v>
      </c>
      <c r="C155" s="26" t="s">
        <v>317</v>
      </c>
      <c r="D155" s="11">
        <v>0</v>
      </c>
      <c r="E155" s="27">
        <f t="shared" si="8"/>
        <v>0</v>
      </c>
      <c r="F155" s="13" t="s">
        <v>7</v>
      </c>
      <c r="H155" s="14"/>
      <c r="J155" s="14"/>
    </row>
    <row r="156" spans="1:10" s="28" customFormat="1" x14ac:dyDescent="0.25">
      <c r="A156" s="15"/>
      <c r="B156" s="25" t="s">
        <v>318</v>
      </c>
      <c r="C156" s="26" t="s">
        <v>319</v>
      </c>
      <c r="D156" s="11">
        <v>452351.55000000005</v>
      </c>
      <c r="E156" s="27">
        <f t="shared" si="8"/>
        <v>452351.55000000005</v>
      </c>
      <c r="F156" s="13" t="s">
        <v>7</v>
      </c>
      <c r="H156" s="14"/>
      <c r="J156" s="14"/>
    </row>
    <row r="157" spans="1:10" s="28" customFormat="1" x14ac:dyDescent="0.25">
      <c r="A157" s="15"/>
      <c r="B157" s="25" t="s">
        <v>320</v>
      </c>
      <c r="C157" s="26" t="s">
        <v>321</v>
      </c>
      <c r="D157" s="11">
        <v>0</v>
      </c>
      <c r="E157" s="27">
        <f t="shared" si="8"/>
        <v>0</v>
      </c>
      <c r="F157" s="13" t="s">
        <v>7</v>
      </c>
      <c r="H157" s="14"/>
      <c r="J157" s="14"/>
    </row>
    <row r="158" spans="1:10" s="28" customFormat="1" x14ac:dyDescent="0.25">
      <c r="A158" s="43"/>
      <c r="B158" s="58" t="s">
        <v>322</v>
      </c>
      <c r="C158" s="59" t="s">
        <v>323</v>
      </c>
      <c r="D158" s="11">
        <v>27839.329999999998</v>
      </c>
      <c r="E158" s="27">
        <f>E159+E160</f>
        <v>27839.329999999998</v>
      </c>
      <c r="F158" s="13" t="s">
        <v>7</v>
      </c>
      <c r="H158" s="14"/>
      <c r="J158" s="14"/>
    </row>
    <row r="159" spans="1:10" s="28" customFormat="1" x14ac:dyDescent="0.25">
      <c r="A159" s="43"/>
      <c r="B159" s="60" t="s">
        <v>324</v>
      </c>
      <c r="C159" s="59" t="s">
        <v>325</v>
      </c>
      <c r="D159" s="11">
        <v>29639.329999999998</v>
      </c>
      <c r="E159" s="27">
        <f t="shared" si="8"/>
        <v>29639.329999999998</v>
      </c>
      <c r="F159" s="13" t="s">
        <v>7</v>
      </c>
      <c r="H159" s="14"/>
      <c r="J159" s="14"/>
    </row>
    <row r="160" spans="1:10" s="28" customFormat="1" x14ac:dyDescent="0.25">
      <c r="A160" s="43"/>
      <c r="B160" s="60" t="s">
        <v>326</v>
      </c>
      <c r="C160" s="59" t="s">
        <v>327</v>
      </c>
      <c r="D160" s="11">
        <v>-1800</v>
      </c>
      <c r="E160" s="27">
        <f t="shared" si="8"/>
        <v>-1800</v>
      </c>
      <c r="F160" s="13" t="s">
        <v>7</v>
      </c>
      <c r="H160" s="14"/>
      <c r="J160" s="61"/>
    </row>
    <row r="161" spans="1:10" s="28" customFormat="1" ht="25.5" x14ac:dyDescent="0.25">
      <c r="A161" s="43"/>
      <c r="B161" s="60" t="s">
        <v>328</v>
      </c>
      <c r="C161" s="59" t="s">
        <v>329</v>
      </c>
      <c r="D161" s="11">
        <v>0</v>
      </c>
      <c r="E161" s="27">
        <f>E162+E163</f>
        <v>0</v>
      </c>
      <c r="F161" s="13" t="s">
        <v>7</v>
      </c>
      <c r="H161" s="14"/>
      <c r="J161" s="14"/>
    </row>
    <row r="162" spans="1:10" s="28" customFormat="1" ht="25.5" x14ac:dyDescent="0.25">
      <c r="A162" s="43"/>
      <c r="B162" s="60" t="s">
        <v>330</v>
      </c>
      <c r="C162" s="59" t="s">
        <v>331</v>
      </c>
      <c r="D162" s="11">
        <v>0</v>
      </c>
      <c r="E162" s="27">
        <f t="shared" si="8"/>
        <v>0</v>
      </c>
      <c r="F162" s="13" t="s">
        <v>7</v>
      </c>
      <c r="H162" s="14"/>
      <c r="J162" s="14"/>
    </row>
    <row r="163" spans="1:10" s="28" customFormat="1" ht="15.75" thickBot="1" x14ac:dyDescent="0.3">
      <c r="A163" s="34"/>
      <c r="B163" s="60" t="s">
        <v>332</v>
      </c>
      <c r="C163" s="59" t="s">
        <v>333</v>
      </c>
      <c r="D163" s="11">
        <v>0</v>
      </c>
      <c r="E163" s="27">
        <f t="shared" si="8"/>
        <v>0</v>
      </c>
      <c r="F163" s="13" t="s">
        <v>7</v>
      </c>
      <c r="H163" s="14"/>
      <c r="J163" s="14"/>
    </row>
    <row r="164" spans="1:10" s="28" customFormat="1" ht="15.75" thickBot="1" x14ac:dyDescent="0.3">
      <c r="A164" s="62"/>
      <c r="B164" s="63" t="s">
        <v>334</v>
      </c>
      <c r="C164" s="64" t="s">
        <v>335</v>
      </c>
      <c r="D164" s="11">
        <v>0</v>
      </c>
      <c r="E164" s="39">
        <f>SUM(E165:E166)</f>
        <v>0</v>
      </c>
      <c r="F164" s="13" t="s">
        <v>7</v>
      </c>
      <c r="H164" s="14"/>
      <c r="J164" s="14"/>
    </row>
    <row r="165" spans="1:10" s="28" customFormat="1" x14ac:dyDescent="0.25">
      <c r="A165" s="31"/>
      <c r="B165" s="53" t="s">
        <v>336</v>
      </c>
      <c r="C165" s="54" t="s">
        <v>337</v>
      </c>
      <c r="D165" s="11">
        <v>0</v>
      </c>
      <c r="E165" s="27">
        <f>D165</f>
        <v>0</v>
      </c>
      <c r="F165" s="13" t="s">
        <v>7</v>
      </c>
      <c r="H165" s="14"/>
      <c r="J165" s="14"/>
    </row>
    <row r="166" spans="1:10" s="28" customFormat="1" ht="15.75" thickBot="1" x14ac:dyDescent="0.3">
      <c r="A166" s="34"/>
      <c r="B166" s="65" t="s">
        <v>338</v>
      </c>
      <c r="C166" s="66" t="s">
        <v>339</v>
      </c>
      <c r="D166" s="11">
        <v>0</v>
      </c>
      <c r="E166" s="27">
        <f>D166</f>
        <v>0</v>
      </c>
      <c r="F166" s="13" t="s">
        <v>7</v>
      </c>
      <c r="H166" s="14"/>
      <c r="J166" s="14"/>
    </row>
    <row r="167" spans="1:10" s="28" customFormat="1" x14ac:dyDescent="0.25">
      <c r="A167" s="31"/>
      <c r="B167" s="37" t="s">
        <v>340</v>
      </c>
      <c r="C167" s="38" t="s">
        <v>341</v>
      </c>
      <c r="D167" s="11">
        <v>44641649.629999995</v>
      </c>
      <c r="E167" s="39">
        <f>SUM(E168:E171)</f>
        <v>44641649.629999995</v>
      </c>
      <c r="F167" s="13" t="s">
        <v>7</v>
      </c>
      <c r="H167" s="14"/>
      <c r="J167" s="14"/>
    </row>
    <row r="168" spans="1:10" s="28" customFormat="1" x14ac:dyDescent="0.25">
      <c r="A168" s="15"/>
      <c r="B168" s="21" t="s">
        <v>342</v>
      </c>
      <c r="C168" s="22" t="s">
        <v>343</v>
      </c>
      <c r="D168" s="11">
        <v>23947.62</v>
      </c>
      <c r="E168" s="27">
        <f>D168</f>
        <v>23947.62</v>
      </c>
      <c r="F168" s="13" t="s">
        <v>7</v>
      </c>
      <c r="H168" s="14"/>
      <c r="J168" s="14"/>
    </row>
    <row r="169" spans="1:10" s="28" customFormat="1" x14ac:dyDescent="0.25">
      <c r="A169" s="15"/>
      <c r="B169" s="21" t="s">
        <v>344</v>
      </c>
      <c r="C169" s="22" t="s">
        <v>345</v>
      </c>
      <c r="D169" s="11">
        <v>44617702.009999998</v>
      </c>
      <c r="E169" s="27">
        <f>D169</f>
        <v>44617702.009999998</v>
      </c>
      <c r="F169" s="13" t="s">
        <v>7</v>
      </c>
      <c r="H169" s="14"/>
      <c r="J169" s="14"/>
    </row>
    <row r="170" spans="1:10" s="28" customFormat="1" x14ac:dyDescent="0.25">
      <c r="A170" s="15"/>
      <c r="B170" s="21" t="s">
        <v>346</v>
      </c>
      <c r="C170" s="22" t="s">
        <v>347</v>
      </c>
      <c r="D170" s="11">
        <v>0</v>
      </c>
      <c r="E170" s="27">
        <f>D170</f>
        <v>0</v>
      </c>
      <c r="F170" s="13" t="s">
        <v>7</v>
      </c>
      <c r="H170" s="14"/>
      <c r="J170" s="14"/>
    </row>
    <row r="171" spans="1:10" s="28" customFormat="1" ht="15.75" thickBot="1" x14ac:dyDescent="0.3">
      <c r="A171" s="34"/>
      <c r="B171" s="65" t="s">
        <v>348</v>
      </c>
      <c r="C171" s="66" t="s">
        <v>349</v>
      </c>
      <c r="D171" s="11">
        <v>0</v>
      </c>
      <c r="E171" s="27">
        <f>D171</f>
        <v>0</v>
      </c>
      <c r="F171" s="13" t="s">
        <v>7</v>
      </c>
      <c r="H171" s="14"/>
      <c r="J171" s="14"/>
    </row>
    <row r="172" spans="1:10" s="28" customFormat="1" x14ac:dyDescent="0.25">
      <c r="A172" s="31"/>
      <c r="B172" s="37" t="s">
        <v>350</v>
      </c>
      <c r="C172" s="38" t="s">
        <v>351</v>
      </c>
      <c r="D172" s="11">
        <v>53282.33</v>
      </c>
      <c r="E172" s="39">
        <f>E173+E176</f>
        <v>53282.33</v>
      </c>
      <c r="F172" s="13" t="s">
        <v>7</v>
      </c>
      <c r="H172" s="14"/>
      <c r="J172" s="14"/>
    </row>
    <row r="173" spans="1:10" s="28" customFormat="1" x14ac:dyDescent="0.25">
      <c r="A173" s="15"/>
      <c r="B173" s="16" t="s">
        <v>352</v>
      </c>
      <c r="C173" s="17" t="s">
        <v>353</v>
      </c>
      <c r="D173" s="11">
        <v>20121.810000000001</v>
      </c>
      <c r="E173" s="18">
        <f>SUM(E174:E175)</f>
        <v>20121.810000000001</v>
      </c>
      <c r="F173" s="13" t="s">
        <v>7</v>
      </c>
      <c r="H173" s="14"/>
      <c r="J173" s="14"/>
    </row>
    <row r="174" spans="1:10" s="28" customFormat="1" x14ac:dyDescent="0.25">
      <c r="A174" s="50"/>
      <c r="B174" s="21" t="s">
        <v>354</v>
      </c>
      <c r="C174" s="22" t="s">
        <v>355</v>
      </c>
      <c r="D174" s="11">
        <v>20121.810000000001</v>
      </c>
      <c r="E174" s="27">
        <f>D174</f>
        <v>20121.810000000001</v>
      </c>
      <c r="F174" s="13" t="s">
        <v>7</v>
      </c>
      <c r="H174" s="14"/>
      <c r="J174" s="14"/>
    </row>
    <row r="175" spans="1:10" s="28" customFormat="1" x14ac:dyDescent="0.25">
      <c r="A175" s="15" t="s">
        <v>245</v>
      </c>
      <c r="B175" s="21" t="s">
        <v>356</v>
      </c>
      <c r="C175" s="22" t="s">
        <v>357</v>
      </c>
      <c r="D175" s="11">
        <v>0</v>
      </c>
      <c r="E175" s="27">
        <f>D175</f>
        <v>0</v>
      </c>
      <c r="F175" s="13" t="s">
        <v>7</v>
      </c>
      <c r="H175" s="14"/>
      <c r="J175" s="14"/>
    </row>
    <row r="176" spans="1:10" s="28" customFormat="1" x14ac:dyDescent="0.25">
      <c r="A176" s="15"/>
      <c r="B176" s="16" t="s">
        <v>358</v>
      </c>
      <c r="C176" s="17" t="s">
        <v>359</v>
      </c>
      <c r="D176" s="11">
        <v>33160.519999999997</v>
      </c>
      <c r="E176" s="18">
        <f>SUM(E177:E178)</f>
        <v>33160.519999999997</v>
      </c>
      <c r="F176" s="13" t="s">
        <v>7</v>
      </c>
      <c r="H176" s="14"/>
      <c r="J176" s="14"/>
    </row>
    <row r="177" spans="1:10" s="28" customFormat="1" x14ac:dyDescent="0.25">
      <c r="A177" s="15"/>
      <c r="B177" s="21" t="s">
        <v>360</v>
      </c>
      <c r="C177" s="22" t="s">
        <v>361</v>
      </c>
      <c r="D177" s="11">
        <v>33160.519999999997</v>
      </c>
      <c r="E177" s="27">
        <f>D177</f>
        <v>33160.519999999997</v>
      </c>
      <c r="F177" s="13" t="s">
        <v>7</v>
      </c>
      <c r="H177" s="14"/>
      <c r="J177" s="14"/>
    </row>
    <row r="178" spans="1:10" s="28" customFormat="1" ht="15.75" thickBot="1" x14ac:dyDescent="0.3">
      <c r="A178" s="34" t="s">
        <v>245</v>
      </c>
      <c r="B178" s="65" t="s">
        <v>362</v>
      </c>
      <c r="C178" s="66" t="s">
        <v>363</v>
      </c>
      <c r="D178" s="11">
        <v>0</v>
      </c>
      <c r="E178" s="27">
        <f>D178</f>
        <v>0</v>
      </c>
      <c r="F178" s="13" t="s">
        <v>7</v>
      </c>
      <c r="H178" s="14"/>
      <c r="J178" s="14"/>
    </row>
    <row r="179" spans="1:10" s="28" customFormat="1" ht="15.75" thickBot="1" x14ac:dyDescent="0.3">
      <c r="A179" s="67"/>
      <c r="B179" s="44" t="s">
        <v>364</v>
      </c>
      <c r="C179" s="45" t="s">
        <v>365</v>
      </c>
      <c r="D179" s="11">
        <v>167583638.94000003</v>
      </c>
      <c r="E179" s="68">
        <f>+E2+E80+E172</f>
        <v>167583638.94000003</v>
      </c>
      <c r="F179" s="13" t="s">
        <v>7</v>
      </c>
      <c r="H179" s="14"/>
      <c r="J179" s="14"/>
    </row>
    <row r="180" spans="1:10" s="28" customFormat="1" x14ac:dyDescent="0.25">
      <c r="A180" s="69"/>
      <c r="B180" s="9" t="s">
        <v>366</v>
      </c>
      <c r="C180" s="10" t="s">
        <v>367</v>
      </c>
      <c r="D180" s="11">
        <v>0</v>
      </c>
      <c r="E180" s="12">
        <f>SUM(E181:E185)</f>
        <v>0</v>
      </c>
      <c r="F180" s="13" t="s">
        <v>7</v>
      </c>
      <c r="H180" s="14"/>
      <c r="J180" s="14"/>
    </row>
    <row r="181" spans="1:10" s="28" customFormat="1" x14ac:dyDescent="0.25">
      <c r="A181" s="15"/>
      <c r="B181" s="16" t="s">
        <v>368</v>
      </c>
      <c r="C181" s="17" t="s">
        <v>369</v>
      </c>
      <c r="D181" s="11">
        <v>0</v>
      </c>
      <c r="E181" s="27">
        <f>D181</f>
        <v>0</v>
      </c>
      <c r="F181" s="13" t="s">
        <v>7</v>
      </c>
      <c r="H181" s="14"/>
      <c r="J181" s="14"/>
    </row>
    <row r="182" spans="1:10" s="28" customFormat="1" x14ac:dyDescent="0.25">
      <c r="A182" s="15"/>
      <c r="B182" s="16" t="s">
        <v>370</v>
      </c>
      <c r="C182" s="17" t="s">
        <v>371</v>
      </c>
      <c r="D182" s="11">
        <v>0</v>
      </c>
      <c r="E182" s="27">
        <f>D182</f>
        <v>0</v>
      </c>
      <c r="F182" s="13" t="s">
        <v>7</v>
      </c>
      <c r="H182" s="14"/>
      <c r="J182" s="14"/>
    </row>
    <row r="183" spans="1:10" s="28" customFormat="1" x14ac:dyDescent="0.25">
      <c r="A183" s="15"/>
      <c r="B183" s="16" t="s">
        <v>372</v>
      </c>
      <c r="C183" s="17" t="s">
        <v>373</v>
      </c>
      <c r="D183" s="11">
        <v>0</v>
      </c>
      <c r="E183" s="27">
        <f>D183</f>
        <v>0</v>
      </c>
      <c r="F183" s="13" t="s">
        <v>7</v>
      </c>
      <c r="H183" s="14"/>
      <c r="J183" s="14"/>
    </row>
    <row r="184" spans="1:10" s="28" customFormat="1" x14ac:dyDescent="0.25">
      <c r="A184" s="43"/>
      <c r="B184" s="70" t="s">
        <v>374</v>
      </c>
      <c r="C184" s="17" t="s">
        <v>375</v>
      </c>
      <c r="D184" s="11">
        <v>0</v>
      </c>
      <c r="E184" s="27">
        <f>D184</f>
        <v>0</v>
      </c>
      <c r="F184" s="13" t="s">
        <v>7</v>
      </c>
      <c r="H184" s="14"/>
      <c r="J184" s="14"/>
    </row>
    <row r="185" spans="1:10" s="28" customFormat="1" ht="15.75" thickBot="1" x14ac:dyDescent="0.3">
      <c r="A185" s="34"/>
      <c r="B185" s="71" t="s">
        <v>376</v>
      </c>
      <c r="C185" s="72" t="s">
        <v>377</v>
      </c>
      <c r="D185" s="11">
        <v>0</v>
      </c>
      <c r="E185" s="27">
        <f>D185</f>
        <v>0</v>
      </c>
      <c r="F185" s="13" t="s">
        <v>7</v>
      </c>
      <c r="H185" s="14"/>
      <c r="J185" s="14"/>
    </row>
    <row r="186" spans="1:10" s="28" customFormat="1" ht="15.75" customHeight="1" x14ac:dyDescent="0.25">
      <c r="A186" s="73"/>
      <c r="B186" s="16" t="s">
        <v>378</v>
      </c>
      <c r="C186" s="17" t="s">
        <v>379</v>
      </c>
      <c r="D186" s="11">
        <v>79651782.779999942</v>
      </c>
      <c r="E186" s="18">
        <f>E187+E188+E197+E198+E204+E208+E209</f>
        <v>79651782.779999942</v>
      </c>
      <c r="F186" s="74" t="s">
        <v>380</v>
      </c>
      <c r="H186" s="14"/>
      <c r="J186" s="14"/>
    </row>
    <row r="187" spans="1:10" s="28" customFormat="1" ht="15.75" customHeight="1" x14ac:dyDescent="0.25">
      <c r="A187" s="50"/>
      <c r="B187" s="16" t="s">
        <v>381</v>
      </c>
      <c r="C187" s="17" t="s">
        <v>382</v>
      </c>
      <c r="D187" s="11">
        <v>20679541.27</v>
      </c>
      <c r="E187" s="27">
        <f>D187</f>
        <v>20679541.27</v>
      </c>
      <c r="F187" s="75" t="s">
        <v>380</v>
      </c>
      <c r="H187" s="14"/>
      <c r="J187" s="14"/>
    </row>
    <row r="188" spans="1:10" s="28" customFormat="1" ht="15.75" customHeight="1" x14ac:dyDescent="0.25">
      <c r="A188" s="50"/>
      <c r="B188" s="16" t="s">
        <v>383</v>
      </c>
      <c r="C188" s="17" t="s">
        <v>384</v>
      </c>
      <c r="D188" s="11">
        <v>58112876.950000003</v>
      </c>
      <c r="E188" s="18">
        <f>E189+E190+SUM(E194:E196)</f>
        <v>58112876.950000003</v>
      </c>
      <c r="F188" s="50" t="s">
        <v>7</v>
      </c>
      <c r="H188" s="14"/>
      <c r="J188" s="14"/>
    </row>
    <row r="189" spans="1:10" s="28" customFormat="1" ht="15.75" customHeight="1" x14ac:dyDescent="0.25">
      <c r="A189" s="50"/>
      <c r="B189" s="21" t="s">
        <v>385</v>
      </c>
      <c r="C189" s="22" t="s">
        <v>386</v>
      </c>
      <c r="D189" s="11">
        <v>0</v>
      </c>
      <c r="E189" s="23">
        <f>D189</f>
        <v>0</v>
      </c>
      <c r="F189" s="50" t="s">
        <v>7</v>
      </c>
      <c r="H189" s="14"/>
      <c r="J189" s="14"/>
    </row>
    <row r="190" spans="1:10" s="28" customFormat="1" ht="15.75" customHeight="1" x14ac:dyDescent="0.25">
      <c r="A190" s="50"/>
      <c r="B190" s="21" t="s">
        <v>387</v>
      </c>
      <c r="C190" s="22" t="s">
        <v>388</v>
      </c>
      <c r="D190" s="11">
        <v>4769879.7</v>
      </c>
      <c r="E190" s="23">
        <f>SUM(E191:E193)</f>
        <v>4769879.7</v>
      </c>
      <c r="F190" s="50" t="s">
        <v>7</v>
      </c>
      <c r="H190" s="14"/>
      <c r="J190" s="14"/>
    </row>
    <row r="191" spans="1:10" s="28" customFormat="1" ht="15.75" customHeight="1" x14ac:dyDescent="0.25">
      <c r="A191" s="50"/>
      <c r="B191" s="25" t="s">
        <v>389</v>
      </c>
      <c r="C191" s="26" t="s">
        <v>390</v>
      </c>
      <c r="D191" s="11">
        <v>4769879.7</v>
      </c>
      <c r="E191" s="27">
        <f t="shared" ref="E191:E197" si="9">D191</f>
        <v>4769879.7</v>
      </c>
      <c r="F191" s="50" t="s">
        <v>7</v>
      </c>
      <c r="H191" s="14"/>
      <c r="J191" s="14"/>
    </row>
    <row r="192" spans="1:10" s="28" customFormat="1" ht="15.75" customHeight="1" x14ac:dyDescent="0.25">
      <c r="A192" s="50"/>
      <c r="B192" s="25" t="s">
        <v>391</v>
      </c>
      <c r="C192" s="26" t="s">
        <v>392</v>
      </c>
      <c r="D192" s="11">
        <v>0</v>
      </c>
      <c r="E192" s="27">
        <f t="shared" si="9"/>
        <v>0</v>
      </c>
      <c r="F192" s="50" t="s">
        <v>7</v>
      </c>
      <c r="H192" s="14"/>
      <c r="J192" s="14"/>
    </row>
    <row r="193" spans="1:10" s="28" customFormat="1" ht="15.75" customHeight="1" x14ac:dyDescent="0.25">
      <c r="A193" s="50"/>
      <c r="B193" s="25" t="s">
        <v>393</v>
      </c>
      <c r="C193" s="26" t="s">
        <v>394</v>
      </c>
      <c r="D193" s="11">
        <v>0</v>
      </c>
      <c r="E193" s="27">
        <f t="shared" si="9"/>
        <v>0</v>
      </c>
      <c r="F193" s="50" t="s">
        <v>7</v>
      </c>
      <c r="H193" s="14"/>
      <c r="J193" s="14"/>
    </row>
    <row r="194" spans="1:10" s="28" customFormat="1" ht="15.75" customHeight="1" x14ac:dyDescent="0.25">
      <c r="A194" s="50"/>
      <c r="B194" s="21" t="s">
        <v>395</v>
      </c>
      <c r="C194" s="22" t="s">
        <v>396</v>
      </c>
      <c r="D194" s="11">
        <v>28032842.880000003</v>
      </c>
      <c r="E194" s="23">
        <f t="shared" si="9"/>
        <v>28032842.880000003</v>
      </c>
      <c r="F194" s="50" t="s">
        <v>7</v>
      </c>
      <c r="H194" s="14"/>
      <c r="J194" s="14"/>
    </row>
    <row r="195" spans="1:10" s="28" customFormat="1" ht="15.75" customHeight="1" x14ac:dyDescent="0.25">
      <c r="A195" s="50"/>
      <c r="B195" s="21" t="s">
        <v>397</v>
      </c>
      <c r="C195" s="22" t="s">
        <v>398</v>
      </c>
      <c r="D195" s="11">
        <v>4230.72</v>
      </c>
      <c r="E195" s="23">
        <f t="shared" si="9"/>
        <v>4230.72</v>
      </c>
      <c r="F195" s="50" t="s">
        <v>7</v>
      </c>
      <c r="H195" s="14"/>
      <c r="J195" s="14"/>
    </row>
    <row r="196" spans="1:10" s="28" customFormat="1" ht="15.75" customHeight="1" x14ac:dyDescent="0.25">
      <c r="A196" s="50"/>
      <c r="B196" s="21" t="s">
        <v>399</v>
      </c>
      <c r="C196" s="22" t="s">
        <v>400</v>
      </c>
      <c r="D196" s="11">
        <v>25305923.650000002</v>
      </c>
      <c r="E196" s="23">
        <f t="shared" si="9"/>
        <v>25305923.650000002</v>
      </c>
      <c r="F196" s="50" t="s">
        <v>7</v>
      </c>
      <c r="H196" s="14"/>
      <c r="J196" s="14"/>
    </row>
    <row r="197" spans="1:10" s="28" customFormat="1" ht="15.75" customHeight="1" x14ac:dyDescent="0.25">
      <c r="A197" s="50"/>
      <c r="B197" s="16" t="s">
        <v>401</v>
      </c>
      <c r="C197" s="17" t="s">
        <v>402</v>
      </c>
      <c r="D197" s="11">
        <v>620011.39</v>
      </c>
      <c r="E197" s="18">
        <f t="shared" si="9"/>
        <v>620011.39</v>
      </c>
      <c r="F197" s="50" t="s">
        <v>7</v>
      </c>
      <c r="H197" s="14"/>
      <c r="J197" s="14"/>
    </row>
    <row r="198" spans="1:10" s="28" customFormat="1" ht="15.75" customHeight="1" x14ac:dyDescent="0.25">
      <c r="A198" s="15"/>
      <c r="B198" s="16" t="s">
        <v>403</v>
      </c>
      <c r="C198" s="17" t="s">
        <v>404</v>
      </c>
      <c r="D198" s="11">
        <v>0</v>
      </c>
      <c r="E198" s="18">
        <f>SUM(E199:E203)</f>
        <v>0</v>
      </c>
      <c r="F198" s="50" t="s">
        <v>7</v>
      </c>
      <c r="H198" s="14"/>
      <c r="J198" s="14"/>
    </row>
    <row r="199" spans="1:10" s="28" customFormat="1" ht="15.75" customHeight="1" x14ac:dyDescent="0.25">
      <c r="A199" s="15"/>
      <c r="B199" s="21" t="s">
        <v>405</v>
      </c>
      <c r="C199" s="22" t="s">
        <v>406</v>
      </c>
      <c r="D199" s="11">
        <v>0</v>
      </c>
      <c r="E199" s="23">
        <f>D199</f>
        <v>0</v>
      </c>
      <c r="F199" s="50" t="s">
        <v>7</v>
      </c>
      <c r="H199" s="14"/>
      <c r="J199" s="14"/>
    </row>
    <row r="200" spans="1:10" s="28" customFormat="1" ht="15.75" customHeight="1" x14ac:dyDescent="0.25">
      <c r="A200" s="15"/>
      <c r="B200" s="21" t="s">
        <v>407</v>
      </c>
      <c r="C200" s="22" t="s">
        <v>408</v>
      </c>
      <c r="D200" s="11">
        <v>0</v>
      </c>
      <c r="E200" s="23">
        <f>D200</f>
        <v>0</v>
      </c>
      <c r="F200" s="50" t="s">
        <v>7</v>
      </c>
      <c r="H200" s="14"/>
      <c r="J200" s="14"/>
    </row>
    <row r="201" spans="1:10" s="28" customFormat="1" ht="15.75" customHeight="1" x14ac:dyDescent="0.25">
      <c r="A201" s="15"/>
      <c r="B201" s="21" t="s">
        <v>409</v>
      </c>
      <c r="C201" s="22" t="s">
        <v>410</v>
      </c>
      <c r="D201" s="11">
        <v>0</v>
      </c>
      <c r="E201" s="23">
        <f>D201</f>
        <v>0</v>
      </c>
      <c r="F201" s="50" t="s">
        <v>7</v>
      </c>
      <c r="H201" s="14"/>
      <c r="J201" s="14"/>
    </row>
    <row r="202" spans="1:10" s="28" customFormat="1" ht="15.75" customHeight="1" x14ac:dyDescent="0.25">
      <c r="A202" s="15"/>
      <c r="B202" s="21" t="s">
        <v>411</v>
      </c>
      <c r="C202" s="22" t="s">
        <v>412</v>
      </c>
      <c r="D202" s="11">
        <v>0</v>
      </c>
      <c r="E202" s="23">
        <f>D202</f>
        <v>0</v>
      </c>
      <c r="F202" s="50" t="s">
        <v>7</v>
      </c>
      <c r="H202" s="14"/>
      <c r="J202" s="14"/>
    </row>
    <row r="203" spans="1:10" s="28" customFormat="1" ht="15.75" customHeight="1" x14ac:dyDescent="0.25">
      <c r="A203" s="15"/>
      <c r="B203" s="21" t="s">
        <v>413</v>
      </c>
      <c r="C203" s="22" t="s">
        <v>414</v>
      </c>
      <c r="D203" s="11">
        <v>0</v>
      </c>
      <c r="E203" s="27">
        <f>D203</f>
        <v>0</v>
      </c>
      <c r="F203" s="50" t="s">
        <v>7</v>
      </c>
      <c r="H203" s="14"/>
      <c r="J203" s="14"/>
    </row>
    <row r="204" spans="1:10" s="28" customFormat="1" ht="15.75" customHeight="1" x14ac:dyDescent="0.25">
      <c r="A204" s="50"/>
      <c r="B204" s="16" t="s">
        <v>415</v>
      </c>
      <c r="C204" s="17" t="s">
        <v>416</v>
      </c>
      <c r="D204" s="11">
        <v>0</v>
      </c>
      <c r="E204" s="18">
        <f>SUM(E205:E207)</f>
        <v>0</v>
      </c>
      <c r="F204" s="50" t="s">
        <v>7</v>
      </c>
      <c r="H204" s="14"/>
      <c r="J204" s="14"/>
    </row>
    <row r="205" spans="1:10" s="28" customFormat="1" ht="15.75" customHeight="1" x14ac:dyDescent="0.25">
      <c r="A205" s="15"/>
      <c r="B205" s="21" t="s">
        <v>417</v>
      </c>
      <c r="C205" s="22" t="s">
        <v>418</v>
      </c>
      <c r="D205" s="11">
        <v>0</v>
      </c>
      <c r="E205" s="27">
        <f>D205</f>
        <v>0</v>
      </c>
      <c r="F205" s="50" t="s">
        <v>7</v>
      </c>
      <c r="H205" s="14"/>
      <c r="J205" s="14"/>
    </row>
    <row r="206" spans="1:10" s="28" customFormat="1" ht="15" customHeight="1" x14ac:dyDescent="0.25">
      <c r="A206" s="15"/>
      <c r="B206" s="76" t="s">
        <v>419</v>
      </c>
      <c r="C206" s="77" t="s">
        <v>420</v>
      </c>
      <c r="D206" s="11">
        <v>0</v>
      </c>
      <c r="E206" s="27">
        <f>D206</f>
        <v>0</v>
      </c>
      <c r="F206" s="50" t="s">
        <v>7</v>
      </c>
      <c r="H206" s="14"/>
      <c r="J206" s="14"/>
    </row>
    <row r="207" spans="1:10" s="28" customFormat="1" ht="15.75" customHeight="1" x14ac:dyDescent="0.25">
      <c r="A207" s="15"/>
      <c r="B207" s="21" t="s">
        <v>421</v>
      </c>
      <c r="C207" s="22" t="s">
        <v>422</v>
      </c>
      <c r="D207" s="11">
        <v>0</v>
      </c>
      <c r="E207" s="27">
        <f>D207</f>
        <v>0</v>
      </c>
      <c r="F207" s="50" t="s">
        <v>7</v>
      </c>
      <c r="H207" s="14"/>
      <c r="J207" s="14"/>
    </row>
    <row r="208" spans="1:10" s="28" customFormat="1" ht="15.75" customHeight="1" x14ac:dyDescent="0.25">
      <c r="A208" s="15"/>
      <c r="B208" s="16" t="s">
        <v>423</v>
      </c>
      <c r="C208" s="17" t="s">
        <v>424</v>
      </c>
      <c r="D208" s="11">
        <v>239309.8</v>
      </c>
      <c r="E208" s="27">
        <f>D208</f>
        <v>239309.8</v>
      </c>
      <c r="F208" s="75" t="s">
        <v>380</v>
      </c>
      <c r="G208" s="78"/>
      <c r="H208" s="14"/>
      <c r="J208" s="14"/>
    </row>
    <row r="209" spans="1:10" s="28" customFormat="1" ht="15.75" customHeight="1" thickBot="1" x14ac:dyDescent="0.3">
      <c r="A209" s="34"/>
      <c r="B209" s="71" t="s">
        <v>425</v>
      </c>
      <c r="C209" s="72" t="s">
        <v>426</v>
      </c>
      <c r="D209" s="11">
        <v>43.369999939575791</v>
      </c>
      <c r="E209" s="27">
        <f>D209</f>
        <v>43.369999939575791</v>
      </c>
      <c r="F209" s="75" t="s">
        <v>380</v>
      </c>
      <c r="H209" s="14"/>
      <c r="J209" s="14"/>
    </row>
    <row r="210" spans="1:10" s="28" customFormat="1" ht="15.75" customHeight="1" x14ac:dyDescent="0.25">
      <c r="A210" s="31"/>
      <c r="B210" s="37" t="s">
        <v>427</v>
      </c>
      <c r="C210" s="38" t="s">
        <v>428</v>
      </c>
      <c r="D210" s="11">
        <v>34200606.340000004</v>
      </c>
      <c r="E210" s="39">
        <f>E211+E212+E220+E229+E235</f>
        <v>34200606.340000004</v>
      </c>
      <c r="F210" s="50" t="s">
        <v>7</v>
      </c>
      <c r="H210" s="14"/>
      <c r="J210" s="14"/>
    </row>
    <row r="211" spans="1:10" s="28" customFormat="1" ht="15.75" customHeight="1" x14ac:dyDescent="0.25">
      <c r="A211" s="15"/>
      <c r="B211" s="16" t="s">
        <v>429</v>
      </c>
      <c r="C211" s="17" t="s">
        <v>430</v>
      </c>
      <c r="D211" s="11">
        <v>0</v>
      </c>
      <c r="E211" s="27">
        <f>D211</f>
        <v>0</v>
      </c>
      <c r="F211" s="50" t="s">
        <v>7</v>
      </c>
      <c r="H211" s="14"/>
      <c r="J211" s="14"/>
    </row>
    <row r="212" spans="1:10" s="28" customFormat="1" ht="15.75" customHeight="1" x14ac:dyDescent="0.25">
      <c r="A212" s="15"/>
      <c r="B212" s="16" t="s">
        <v>431</v>
      </c>
      <c r="C212" s="17" t="s">
        <v>432</v>
      </c>
      <c r="D212" s="11">
        <v>26755302.240000002</v>
      </c>
      <c r="E212" s="18">
        <f>SUM(E213:E219)</f>
        <v>26755302.240000002</v>
      </c>
      <c r="F212" s="50" t="s">
        <v>7</v>
      </c>
      <c r="H212" s="14"/>
      <c r="J212" s="14"/>
    </row>
    <row r="213" spans="1:10" s="28" customFormat="1" ht="15.75" customHeight="1" x14ac:dyDescent="0.25">
      <c r="A213" s="15"/>
      <c r="B213" s="21" t="s">
        <v>433</v>
      </c>
      <c r="C213" s="22" t="s">
        <v>434</v>
      </c>
      <c r="D213" s="11">
        <v>10964424.18</v>
      </c>
      <c r="E213" s="27">
        <f t="shared" ref="E213:E219" si="10">D213</f>
        <v>10964424.18</v>
      </c>
      <c r="F213" s="50" t="s">
        <v>7</v>
      </c>
      <c r="H213" s="14"/>
      <c r="J213" s="14"/>
    </row>
    <row r="214" spans="1:10" s="28" customFormat="1" ht="15.75" customHeight="1" x14ac:dyDescent="0.25">
      <c r="A214" s="15"/>
      <c r="B214" s="21" t="s">
        <v>435</v>
      </c>
      <c r="C214" s="22" t="s">
        <v>436</v>
      </c>
      <c r="D214" s="11">
        <v>0</v>
      </c>
      <c r="E214" s="27">
        <f t="shared" si="10"/>
        <v>0</v>
      </c>
      <c r="F214" s="50" t="s">
        <v>7</v>
      </c>
      <c r="H214" s="14"/>
      <c r="J214" s="14"/>
    </row>
    <row r="215" spans="1:10" s="28" customFormat="1" ht="15.75" customHeight="1" x14ac:dyDescent="0.25">
      <c r="A215" s="15"/>
      <c r="B215" s="21" t="s">
        <v>437</v>
      </c>
      <c r="C215" s="22" t="s">
        <v>438</v>
      </c>
      <c r="D215" s="11">
        <v>0</v>
      </c>
      <c r="E215" s="27">
        <f t="shared" si="10"/>
        <v>0</v>
      </c>
      <c r="F215" s="50" t="s">
        <v>7</v>
      </c>
      <c r="H215" s="14"/>
      <c r="J215" s="14"/>
    </row>
    <row r="216" spans="1:10" s="28" customFormat="1" ht="15.75" customHeight="1" x14ac:dyDescent="0.25">
      <c r="A216" s="15"/>
      <c r="B216" s="21" t="s">
        <v>439</v>
      </c>
      <c r="C216" s="22" t="s">
        <v>440</v>
      </c>
      <c r="D216" s="11">
        <v>15790878.060000001</v>
      </c>
      <c r="E216" s="27">
        <f t="shared" si="10"/>
        <v>15790878.060000001</v>
      </c>
      <c r="F216" s="50" t="s">
        <v>7</v>
      </c>
      <c r="H216" s="14"/>
      <c r="J216" s="14"/>
    </row>
    <row r="217" spans="1:10" s="28" customFormat="1" ht="15.75" customHeight="1" x14ac:dyDescent="0.25">
      <c r="A217" s="15"/>
      <c r="B217" s="21" t="s">
        <v>441</v>
      </c>
      <c r="C217" s="22" t="s">
        <v>442</v>
      </c>
      <c r="D217" s="11">
        <v>0</v>
      </c>
      <c r="E217" s="27">
        <f t="shared" si="10"/>
        <v>0</v>
      </c>
      <c r="F217" s="50" t="s">
        <v>7</v>
      </c>
      <c r="H217" s="14"/>
      <c r="J217" s="14"/>
    </row>
    <row r="218" spans="1:10" s="28" customFormat="1" ht="15.75" customHeight="1" x14ac:dyDescent="0.25">
      <c r="A218" s="15"/>
      <c r="B218" s="21" t="s">
        <v>443</v>
      </c>
      <c r="C218" s="22" t="s">
        <v>444</v>
      </c>
      <c r="D218" s="11">
        <v>0</v>
      </c>
      <c r="E218" s="27">
        <f t="shared" si="10"/>
        <v>0</v>
      </c>
      <c r="F218" s="50" t="s">
        <v>7</v>
      </c>
      <c r="H218" s="14"/>
      <c r="J218" s="14"/>
    </row>
    <row r="219" spans="1:10" s="28" customFormat="1" ht="15.75" customHeight="1" x14ac:dyDescent="0.25">
      <c r="A219" s="15"/>
      <c r="B219" s="21" t="s">
        <v>445</v>
      </c>
      <c r="C219" s="22" t="s">
        <v>446</v>
      </c>
      <c r="D219" s="11">
        <v>0</v>
      </c>
      <c r="E219" s="27">
        <f t="shared" si="10"/>
        <v>0</v>
      </c>
      <c r="F219" s="50" t="s">
        <v>7</v>
      </c>
      <c r="H219" s="14"/>
      <c r="J219" s="14"/>
    </row>
    <row r="220" spans="1:10" s="28" customFormat="1" ht="15.75" customHeight="1" x14ac:dyDescent="0.25">
      <c r="A220" s="15"/>
      <c r="B220" s="16" t="s">
        <v>447</v>
      </c>
      <c r="C220" s="17" t="s">
        <v>448</v>
      </c>
      <c r="D220" s="11">
        <v>0</v>
      </c>
      <c r="E220" s="18">
        <f>SUM(E221:E228)</f>
        <v>0</v>
      </c>
      <c r="F220" s="50" t="s">
        <v>7</v>
      </c>
      <c r="H220" s="14"/>
      <c r="J220" s="14"/>
    </row>
    <row r="221" spans="1:10" s="28" customFormat="1" ht="15.75" customHeight="1" x14ac:dyDescent="0.25">
      <c r="A221" s="15"/>
      <c r="B221" s="21" t="s">
        <v>449</v>
      </c>
      <c r="C221" s="22" t="s">
        <v>450</v>
      </c>
      <c r="D221" s="11">
        <v>0</v>
      </c>
      <c r="E221" s="27">
        <f t="shared" ref="E221:E228" si="11">D221</f>
        <v>0</v>
      </c>
      <c r="F221" s="50" t="s">
        <v>7</v>
      </c>
      <c r="H221" s="14"/>
      <c r="J221" s="14"/>
    </row>
    <row r="222" spans="1:10" s="28" customFormat="1" ht="15.75" customHeight="1" x14ac:dyDescent="0.25">
      <c r="A222" s="15"/>
      <c r="B222" s="21" t="s">
        <v>451</v>
      </c>
      <c r="C222" s="22" t="s">
        <v>452</v>
      </c>
      <c r="D222" s="11">
        <v>0</v>
      </c>
      <c r="E222" s="27">
        <f t="shared" si="11"/>
        <v>0</v>
      </c>
      <c r="F222" s="50" t="s">
        <v>7</v>
      </c>
      <c r="H222" s="14"/>
      <c r="J222" s="14"/>
    </row>
    <row r="223" spans="1:10" s="28" customFormat="1" ht="15.75" customHeight="1" x14ac:dyDescent="0.25">
      <c r="A223" s="15"/>
      <c r="B223" s="21" t="s">
        <v>453</v>
      </c>
      <c r="C223" s="22" t="s">
        <v>454</v>
      </c>
      <c r="D223" s="11">
        <v>0</v>
      </c>
      <c r="E223" s="27">
        <f t="shared" si="11"/>
        <v>0</v>
      </c>
      <c r="F223" s="50" t="s">
        <v>7</v>
      </c>
      <c r="H223" s="14"/>
      <c r="J223" s="14"/>
    </row>
    <row r="224" spans="1:10" s="28" customFormat="1" ht="15.75" customHeight="1" x14ac:dyDescent="0.25">
      <c r="A224" s="15"/>
      <c r="B224" s="21" t="s">
        <v>455</v>
      </c>
      <c r="C224" s="22" t="s">
        <v>456</v>
      </c>
      <c r="D224" s="11">
        <v>0</v>
      </c>
      <c r="E224" s="27">
        <f t="shared" si="11"/>
        <v>0</v>
      </c>
      <c r="F224" s="50" t="s">
        <v>7</v>
      </c>
      <c r="H224" s="14"/>
      <c r="J224" s="14"/>
    </row>
    <row r="225" spans="1:10" s="28" customFormat="1" ht="15.75" customHeight="1" x14ac:dyDescent="0.25">
      <c r="A225" s="15"/>
      <c r="B225" s="21" t="s">
        <v>457</v>
      </c>
      <c r="C225" s="22" t="s">
        <v>458</v>
      </c>
      <c r="D225" s="11">
        <v>0</v>
      </c>
      <c r="E225" s="27">
        <f t="shared" si="11"/>
        <v>0</v>
      </c>
      <c r="F225" s="50" t="s">
        <v>7</v>
      </c>
      <c r="H225" s="14"/>
      <c r="J225" s="14"/>
    </row>
    <row r="226" spans="1:10" s="28" customFormat="1" ht="15.75" customHeight="1" x14ac:dyDescent="0.25">
      <c r="A226" s="15"/>
      <c r="B226" s="21" t="s">
        <v>459</v>
      </c>
      <c r="C226" s="22" t="s">
        <v>460</v>
      </c>
      <c r="D226" s="11">
        <v>0</v>
      </c>
      <c r="E226" s="27">
        <f t="shared" si="11"/>
        <v>0</v>
      </c>
      <c r="F226" s="50" t="s">
        <v>7</v>
      </c>
      <c r="H226" s="14"/>
      <c r="J226" s="14"/>
    </row>
    <row r="227" spans="1:10" s="28" customFormat="1" ht="15.75" customHeight="1" x14ac:dyDescent="0.25">
      <c r="A227" s="15"/>
      <c r="B227" s="21" t="s">
        <v>461</v>
      </c>
      <c r="C227" s="22" t="s">
        <v>462</v>
      </c>
      <c r="D227" s="11">
        <v>0</v>
      </c>
      <c r="E227" s="27">
        <f t="shared" si="11"/>
        <v>0</v>
      </c>
      <c r="F227" s="50" t="s">
        <v>7</v>
      </c>
      <c r="H227" s="14"/>
      <c r="J227" s="14"/>
    </row>
    <row r="228" spans="1:10" s="28" customFormat="1" ht="25.5" x14ac:dyDescent="0.25">
      <c r="A228" s="15"/>
      <c r="B228" s="21" t="s">
        <v>463</v>
      </c>
      <c r="C228" s="22" t="s">
        <v>464</v>
      </c>
      <c r="D228" s="11">
        <v>0</v>
      </c>
      <c r="E228" s="27">
        <f t="shared" si="11"/>
        <v>0</v>
      </c>
      <c r="F228" s="50" t="s">
        <v>7</v>
      </c>
      <c r="H228" s="14"/>
      <c r="J228" s="14"/>
    </row>
    <row r="229" spans="1:10" s="28" customFormat="1" ht="15.75" customHeight="1" x14ac:dyDescent="0.25">
      <c r="A229" s="15"/>
      <c r="B229" s="16" t="s">
        <v>465</v>
      </c>
      <c r="C229" s="17" t="s">
        <v>466</v>
      </c>
      <c r="D229" s="11">
        <v>3916113.49</v>
      </c>
      <c r="E229" s="18">
        <f>SUM(E230:E234)</f>
        <v>3916113.49</v>
      </c>
      <c r="F229" s="50" t="s">
        <v>7</v>
      </c>
      <c r="H229" s="14"/>
      <c r="J229" s="14"/>
    </row>
    <row r="230" spans="1:10" s="28" customFormat="1" ht="25.5" x14ac:dyDescent="0.25">
      <c r="A230" s="15"/>
      <c r="B230" s="16" t="s">
        <v>467</v>
      </c>
      <c r="C230" s="22" t="s">
        <v>468</v>
      </c>
      <c r="D230" s="11">
        <v>0</v>
      </c>
      <c r="E230" s="18">
        <f>D230</f>
        <v>0</v>
      </c>
      <c r="F230" s="50" t="s">
        <v>7</v>
      </c>
      <c r="H230" s="14"/>
      <c r="J230" s="14"/>
    </row>
    <row r="231" spans="1:10" s="28" customFormat="1" ht="15.75" customHeight="1" x14ac:dyDescent="0.25">
      <c r="A231" s="15"/>
      <c r="B231" s="21" t="s">
        <v>469</v>
      </c>
      <c r="C231" s="22" t="s">
        <v>470</v>
      </c>
      <c r="D231" s="11">
        <v>3878969.4600000004</v>
      </c>
      <c r="E231" s="27">
        <f>D231</f>
        <v>3878969.4600000004</v>
      </c>
      <c r="F231" s="50" t="s">
        <v>7</v>
      </c>
      <c r="H231" s="14"/>
      <c r="J231" s="14"/>
    </row>
    <row r="232" spans="1:10" s="28" customFormat="1" ht="15.75" customHeight="1" x14ac:dyDescent="0.25">
      <c r="A232" s="15"/>
      <c r="B232" s="21" t="s">
        <v>471</v>
      </c>
      <c r="C232" s="22" t="s">
        <v>472</v>
      </c>
      <c r="D232" s="11">
        <v>37144.03</v>
      </c>
      <c r="E232" s="27">
        <f>D232</f>
        <v>37144.03</v>
      </c>
      <c r="F232" s="50" t="s">
        <v>7</v>
      </c>
      <c r="H232" s="14"/>
      <c r="J232" s="14"/>
    </row>
    <row r="233" spans="1:10" s="28" customFormat="1" ht="15.75" customHeight="1" x14ac:dyDescent="0.25">
      <c r="A233" s="15"/>
      <c r="B233" s="21" t="s">
        <v>473</v>
      </c>
      <c r="C233" s="22" t="s">
        <v>474</v>
      </c>
      <c r="D233" s="11">
        <v>0</v>
      </c>
      <c r="E233" s="27">
        <f>D233</f>
        <v>0</v>
      </c>
      <c r="F233" s="50" t="s">
        <v>7</v>
      </c>
      <c r="H233" s="14"/>
      <c r="J233" s="14"/>
    </row>
    <row r="234" spans="1:10" s="28" customFormat="1" ht="15.75" customHeight="1" x14ac:dyDescent="0.25">
      <c r="A234" s="15"/>
      <c r="B234" s="21" t="s">
        <v>475</v>
      </c>
      <c r="C234" s="22" t="s">
        <v>476</v>
      </c>
      <c r="D234" s="11">
        <v>0</v>
      </c>
      <c r="E234" s="27">
        <f>D234</f>
        <v>0</v>
      </c>
      <c r="F234" s="50" t="s">
        <v>7</v>
      </c>
      <c r="H234" s="14"/>
      <c r="J234" s="14"/>
    </row>
    <row r="235" spans="1:10" s="28" customFormat="1" ht="15.75" customHeight="1" x14ac:dyDescent="0.25">
      <c r="A235" s="15"/>
      <c r="B235" s="16" t="s">
        <v>477</v>
      </c>
      <c r="C235" s="17" t="s">
        <v>478</v>
      </c>
      <c r="D235" s="11">
        <v>3529190.61</v>
      </c>
      <c r="E235" s="18">
        <f>E236+E237+E241+E242</f>
        <v>3529190.61</v>
      </c>
      <c r="F235" s="50" t="s">
        <v>7</v>
      </c>
      <c r="H235" s="14"/>
      <c r="J235" s="14"/>
    </row>
    <row r="236" spans="1:10" s="28" customFormat="1" ht="15.75" customHeight="1" x14ac:dyDescent="0.25">
      <c r="A236" s="15"/>
      <c r="B236" s="21" t="s">
        <v>479</v>
      </c>
      <c r="C236" s="22" t="s">
        <v>480</v>
      </c>
      <c r="D236" s="11">
        <v>0</v>
      </c>
      <c r="E236" s="27">
        <f>D236</f>
        <v>0</v>
      </c>
      <c r="F236" s="50" t="s">
        <v>7</v>
      </c>
      <c r="H236" s="14"/>
      <c r="J236" s="14"/>
    </row>
    <row r="237" spans="1:10" s="28" customFormat="1" ht="15.75" customHeight="1" x14ac:dyDescent="0.25">
      <c r="A237" s="15"/>
      <c r="B237" s="21" t="s">
        <v>481</v>
      </c>
      <c r="C237" s="22" t="s">
        <v>482</v>
      </c>
      <c r="D237" s="11">
        <v>2921701.51</v>
      </c>
      <c r="E237" s="23">
        <f>SUM(E238:E240)</f>
        <v>2921701.51</v>
      </c>
      <c r="F237" s="50" t="s">
        <v>7</v>
      </c>
      <c r="H237" s="14"/>
      <c r="J237" s="14"/>
    </row>
    <row r="238" spans="1:10" s="28" customFormat="1" ht="15.75" customHeight="1" x14ac:dyDescent="0.25">
      <c r="A238" s="15"/>
      <c r="B238" s="25" t="s">
        <v>483</v>
      </c>
      <c r="C238" s="26" t="s">
        <v>484</v>
      </c>
      <c r="D238" s="11">
        <v>2921701.51</v>
      </c>
      <c r="E238" s="27">
        <f>D238</f>
        <v>2921701.51</v>
      </c>
      <c r="F238" s="50" t="s">
        <v>7</v>
      </c>
      <c r="H238" s="14"/>
      <c r="J238" s="14"/>
    </row>
    <row r="239" spans="1:10" s="28" customFormat="1" ht="15.75" customHeight="1" x14ac:dyDescent="0.25">
      <c r="A239" s="15"/>
      <c r="B239" s="25" t="s">
        <v>485</v>
      </c>
      <c r="C239" s="26" t="s">
        <v>486</v>
      </c>
      <c r="D239" s="11">
        <v>0</v>
      </c>
      <c r="E239" s="27">
        <f>D239</f>
        <v>0</v>
      </c>
      <c r="F239" s="50" t="s">
        <v>7</v>
      </c>
      <c r="H239" s="14"/>
      <c r="J239" s="14"/>
    </row>
    <row r="240" spans="1:10" s="28" customFormat="1" ht="15.75" customHeight="1" x14ac:dyDescent="0.25">
      <c r="A240" s="15"/>
      <c r="B240" s="25" t="s">
        <v>487</v>
      </c>
      <c r="C240" s="26" t="s">
        <v>488</v>
      </c>
      <c r="D240" s="11">
        <v>0</v>
      </c>
      <c r="E240" s="27">
        <f>D240</f>
        <v>0</v>
      </c>
      <c r="F240" s="50" t="s">
        <v>7</v>
      </c>
      <c r="H240" s="14"/>
      <c r="J240" s="14"/>
    </row>
    <row r="241" spans="1:10" s="28" customFormat="1" ht="15.75" customHeight="1" x14ac:dyDescent="0.25">
      <c r="A241" s="15"/>
      <c r="B241" s="79" t="s">
        <v>489</v>
      </c>
      <c r="C241" s="22" t="s">
        <v>490</v>
      </c>
      <c r="D241" s="11">
        <v>577449.23</v>
      </c>
      <c r="E241" s="27">
        <f>D241</f>
        <v>577449.23</v>
      </c>
      <c r="F241" s="50" t="s">
        <v>7</v>
      </c>
      <c r="H241" s="14"/>
      <c r="J241" s="14"/>
    </row>
    <row r="242" spans="1:10" s="28" customFormat="1" ht="15.75" customHeight="1" thickBot="1" x14ac:dyDescent="0.3">
      <c r="A242" s="15"/>
      <c r="B242" s="80" t="s">
        <v>491</v>
      </c>
      <c r="C242" s="22" t="s">
        <v>492</v>
      </c>
      <c r="D242" s="11">
        <v>30039.87</v>
      </c>
      <c r="E242" s="27">
        <f>D242</f>
        <v>30039.87</v>
      </c>
      <c r="F242" s="50" t="s">
        <v>7</v>
      </c>
      <c r="H242" s="14"/>
      <c r="J242" s="14"/>
    </row>
    <row r="243" spans="1:10" s="28" customFormat="1" ht="15.75" customHeight="1" x14ac:dyDescent="0.25">
      <c r="A243" s="15"/>
      <c r="B243" s="37" t="s">
        <v>493</v>
      </c>
      <c r="C243" s="38" t="s">
        <v>494</v>
      </c>
      <c r="D243" s="11">
        <v>0</v>
      </c>
      <c r="E243" s="39">
        <f>SUM(E244:E246)</f>
        <v>0</v>
      </c>
      <c r="F243" s="50" t="s">
        <v>7</v>
      </c>
      <c r="H243" s="14"/>
      <c r="J243" s="14"/>
    </row>
    <row r="244" spans="1:10" s="28" customFormat="1" ht="15.75" customHeight="1" x14ac:dyDescent="0.25">
      <c r="A244" s="15"/>
      <c r="B244" s="16" t="s">
        <v>495</v>
      </c>
      <c r="C244" s="17" t="s">
        <v>496</v>
      </c>
      <c r="D244" s="11">
        <v>0</v>
      </c>
      <c r="E244" s="27">
        <f>D244</f>
        <v>0</v>
      </c>
      <c r="F244" s="50" t="s">
        <v>7</v>
      </c>
      <c r="H244" s="14"/>
      <c r="J244" s="14"/>
    </row>
    <row r="245" spans="1:10" s="28" customFormat="1" ht="15.75" customHeight="1" x14ac:dyDescent="0.25">
      <c r="A245" s="43"/>
      <c r="B245" s="81" t="s">
        <v>497</v>
      </c>
      <c r="C245" s="17" t="s">
        <v>498</v>
      </c>
      <c r="D245" s="11">
        <v>0</v>
      </c>
      <c r="E245" s="27">
        <f>D245</f>
        <v>0</v>
      </c>
      <c r="F245" s="50" t="s">
        <v>7</v>
      </c>
      <c r="H245" s="14"/>
      <c r="J245" s="14"/>
    </row>
    <row r="246" spans="1:10" s="28" customFormat="1" ht="15.75" customHeight="1" x14ac:dyDescent="0.25">
      <c r="A246" s="15"/>
      <c r="B246" s="82" t="s">
        <v>499</v>
      </c>
      <c r="C246" s="17" t="s">
        <v>500</v>
      </c>
      <c r="D246" s="11">
        <v>0</v>
      </c>
      <c r="E246" s="27">
        <f>D246</f>
        <v>0</v>
      </c>
      <c r="F246" s="50" t="s">
        <v>7</v>
      </c>
      <c r="H246" s="14"/>
      <c r="J246" s="14"/>
    </row>
    <row r="247" spans="1:10" s="28" customFormat="1" ht="15.75" customHeight="1" x14ac:dyDescent="0.25">
      <c r="A247" s="15"/>
      <c r="B247" s="16" t="s">
        <v>501</v>
      </c>
      <c r="C247" s="17" t="s">
        <v>502</v>
      </c>
      <c r="D247" s="11">
        <v>53698247.82</v>
      </c>
      <c r="E247" s="39">
        <f>E248+E249+E255+E266+E267+E285+E289+E296+E297+E298+E299</f>
        <v>53698247.82</v>
      </c>
      <c r="F247" s="50" t="s">
        <v>7</v>
      </c>
      <c r="H247" s="14"/>
      <c r="J247" s="14"/>
    </row>
    <row r="248" spans="1:10" s="28" customFormat="1" ht="15.75" customHeight="1" x14ac:dyDescent="0.25">
      <c r="A248" s="31"/>
      <c r="B248" s="37" t="s">
        <v>503</v>
      </c>
      <c r="C248" s="38" t="s">
        <v>504</v>
      </c>
      <c r="D248" s="11">
        <v>0</v>
      </c>
      <c r="E248" s="27">
        <f>D248</f>
        <v>0</v>
      </c>
      <c r="F248" s="50" t="s">
        <v>7</v>
      </c>
      <c r="H248" s="14"/>
      <c r="J248" s="14"/>
    </row>
    <row r="249" spans="1:10" s="28" customFormat="1" ht="15.75" customHeight="1" x14ac:dyDescent="0.25">
      <c r="A249" s="15"/>
      <c r="B249" s="16" t="s">
        <v>505</v>
      </c>
      <c r="C249" s="17" t="s">
        <v>506</v>
      </c>
      <c r="D249" s="11">
        <v>0</v>
      </c>
      <c r="E249" s="18">
        <f>SUM(E250:E254)</f>
        <v>0</v>
      </c>
      <c r="F249" s="50" t="s">
        <v>7</v>
      </c>
      <c r="H249" s="14"/>
      <c r="J249" s="14"/>
    </row>
    <row r="250" spans="1:10" s="28" customFormat="1" ht="15.75" customHeight="1" x14ac:dyDescent="0.25">
      <c r="A250" s="15" t="s">
        <v>211</v>
      </c>
      <c r="B250" s="21" t="s">
        <v>507</v>
      </c>
      <c r="C250" s="22" t="s">
        <v>508</v>
      </c>
      <c r="D250" s="11">
        <v>0</v>
      </c>
      <c r="E250" s="27">
        <f>D250</f>
        <v>0</v>
      </c>
      <c r="F250" s="50" t="s">
        <v>7</v>
      </c>
      <c r="H250" s="14"/>
      <c r="J250" s="14"/>
    </row>
    <row r="251" spans="1:10" s="28" customFormat="1" ht="15.75" customHeight="1" x14ac:dyDescent="0.25">
      <c r="A251" s="15"/>
      <c r="B251" s="21" t="s">
        <v>509</v>
      </c>
      <c r="C251" s="22" t="s">
        <v>510</v>
      </c>
      <c r="D251" s="11">
        <v>0</v>
      </c>
      <c r="E251" s="27">
        <f>D251</f>
        <v>0</v>
      </c>
      <c r="F251" s="50" t="s">
        <v>7</v>
      </c>
      <c r="H251" s="14"/>
      <c r="J251" s="14"/>
    </row>
    <row r="252" spans="1:10" s="28" customFormat="1" ht="15.75" customHeight="1" x14ac:dyDescent="0.25">
      <c r="A252" s="15" t="s">
        <v>206</v>
      </c>
      <c r="B252" s="21" t="s">
        <v>511</v>
      </c>
      <c r="C252" s="22" t="s">
        <v>512</v>
      </c>
      <c r="D252" s="11">
        <v>0</v>
      </c>
      <c r="E252" s="27">
        <f>D252</f>
        <v>0</v>
      </c>
      <c r="F252" s="50" t="s">
        <v>7</v>
      </c>
      <c r="H252" s="14"/>
      <c r="J252" s="14"/>
    </row>
    <row r="253" spans="1:10" s="28" customFormat="1" ht="15.75" customHeight="1" x14ac:dyDescent="0.25">
      <c r="A253" s="15" t="s">
        <v>206</v>
      </c>
      <c r="B253" s="21" t="s">
        <v>513</v>
      </c>
      <c r="C253" s="22" t="s">
        <v>514</v>
      </c>
      <c r="D253" s="11">
        <v>0</v>
      </c>
      <c r="E253" s="27">
        <f>D253</f>
        <v>0</v>
      </c>
      <c r="F253" s="50" t="s">
        <v>7</v>
      </c>
      <c r="H253" s="14"/>
      <c r="J253" s="14"/>
    </row>
    <row r="254" spans="1:10" s="28" customFormat="1" ht="15.75" customHeight="1" x14ac:dyDescent="0.25">
      <c r="A254" s="15" t="s">
        <v>206</v>
      </c>
      <c r="B254" s="21" t="s">
        <v>515</v>
      </c>
      <c r="C254" s="22" t="s">
        <v>516</v>
      </c>
      <c r="D254" s="11">
        <v>0</v>
      </c>
      <c r="E254" s="27">
        <f>D254</f>
        <v>0</v>
      </c>
      <c r="F254" s="50" t="s">
        <v>7</v>
      </c>
      <c r="H254" s="14"/>
      <c r="J254" s="14"/>
    </row>
    <row r="255" spans="1:10" s="28" customFormat="1" ht="15.75" customHeight="1" x14ac:dyDescent="0.25">
      <c r="A255" s="15"/>
      <c r="B255" s="16" t="s">
        <v>517</v>
      </c>
      <c r="C255" s="17" t="s">
        <v>518</v>
      </c>
      <c r="D255" s="11">
        <v>0</v>
      </c>
      <c r="E255" s="18">
        <f>SUM(E256:E265)</f>
        <v>0</v>
      </c>
      <c r="F255" s="50" t="s">
        <v>7</v>
      </c>
      <c r="H255" s="14"/>
      <c r="J255" s="14"/>
    </row>
    <row r="256" spans="1:10" s="28" customFormat="1" ht="15.75" customHeight="1" x14ac:dyDescent="0.25">
      <c r="A256" s="15" t="s">
        <v>242</v>
      </c>
      <c r="B256" s="21" t="s">
        <v>519</v>
      </c>
      <c r="C256" s="22" t="s">
        <v>520</v>
      </c>
      <c r="D256" s="11">
        <v>0</v>
      </c>
      <c r="E256" s="27">
        <f t="shared" ref="E256:E266" si="12">D256</f>
        <v>0</v>
      </c>
      <c r="F256" s="50" t="s">
        <v>7</v>
      </c>
      <c r="H256" s="14"/>
      <c r="J256" s="14"/>
    </row>
    <row r="257" spans="1:10" s="28" customFormat="1" ht="15.75" customHeight="1" x14ac:dyDescent="0.25">
      <c r="A257" s="15"/>
      <c r="B257" s="21" t="s">
        <v>521</v>
      </c>
      <c r="C257" s="22" t="s">
        <v>522</v>
      </c>
      <c r="D257" s="11">
        <v>0</v>
      </c>
      <c r="E257" s="27">
        <f t="shared" si="12"/>
        <v>0</v>
      </c>
      <c r="F257" s="50" t="s">
        <v>7</v>
      </c>
      <c r="H257" s="14"/>
      <c r="J257" s="14"/>
    </row>
    <row r="258" spans="1:10" s="28" customFormat="1" ht="15" customHeight="1" x14ac:dyDescent="0.25">
      <c r="A258" s="15" t="s">
        <v>245</v>
      </c>
      <c r="B258" s="21" t="s">
        <v>523</v>
      </c>
      <c r="C258" s="22" t="s">
        <v>524</v>
      </c>
      <c r="D258" s="11">
        <v>0</v>
      </c>
      <c r="E258" s="27">
        <f t="shared" si="12"/>
        <v>0</v>
      </c>
      <c r="F258" s="50" t="s">
        <v>7</v>
      </c>
      <c r="H258" s="14"/>
      <c r="J258" s="14"/>
    </row>
    <row r="259" spans="1:10" s="28" customFormat="1" ht="15" customHeight="1" x14ac:dyDescent="0.25">
      <c r="A259" s="15" t="s">
        <v>242</v>
      </c>
      <c r="B259" s="21" t="s">
        <v>525</v>
      </c>
      <c r="C259" s="22" t="s">
        <v>526</v>
      </c>
      <c r="D259" s="11">
        <v>0</v>
      </c>
      <c r="E259" s="27">
        <f t="shared" si="12"/>
        <v>0</v>
      </c>
      <c r="F259" s="50" t="s">
        <v>7</v>
      </c>
      <c r="H259" s="14"/>
      <c r="J259" s="14"/>
    </row>
    <row r="260" spans="1:10" s="28" customFormat="1" ht="15" customHeight="1" x14ac:dyDescent="0.25">
      <c r="A260" s="15" t="s">
        <v>242</v>
      </c>
      <c r="B260" s="21" t="s">
        <v>527</v>
      </c>
      <c r="C260" s="22" t="s">
        <v>528</v>
      </c>
      <c r="D260" s="11">
        <v>0</v>
      </c>
      <c r="E260" s="27">
        <f t="shared" si="12"/>
        <v>0</v>
      </c>
      <c r="F260" s="50" t="s">
        <v>7</v>
      </c>
      <c r="H260" s="14"/>
      <c r="J260" s="14"/>
    </row>
    <row r="261" spans="1:10" s="28" customFormat="1" ht="15.75" customHeight="1" x14ac:dyDescent="0.25">
      <c r="A261" s="15" t="s">
        <v>242</v>
      </c>
      <c r="B261" s="21" t="s">
        <v>529</v>
      </c>
      <c r="C261" s="22" t="s">
        <v>530</v>
      </c>
      <c r="D261" s="11">
        <v>0</v>
      </c>
      <c r="E261" s="27">
        <f t="shared" si="12"/>
        <v>0</v>
      </c>
      <c r="F261" s="50" t="s">
        <v>7</v>
      </c>
      <c r="H261" s="14"/>
      <c r="J261" s="14"/>
    </row>
    <row r="262" spans="1:10" s="28" customFormat="1" ht="25.5" customHeight="1" x14ac:dyDescent="0.25">
      <c r="A262" s="15" t="s">
        <v>242</v>
      </c>
      <c r="B262" s="21" t="s">
        <v>531</v>
      </c>
      <c r="C262" s="22" t="s">
        <v>532</v>
      </c>
      <c r="D262" s="11">
        <v>0</v>
      </c>
      <c r="E262" s="27">
        <f t="shared" si="12"/>
        <v>0</v>
      </c>
      <c r="F262" s="50" t="s">
        <v>7</v>
      </c>
      <c r="H262" s="14"/>
      <c r="J262" s="14"/>
    </row>
    <row r="263" spans="1:10" s="28" customFormat="1" ht="15.75" customHeight="1" x14ac:dyDescent="0.25">
      <c r="A263" s="15"/>
      <c r="B263" s="21" t="s">
        <v>533</v>
      </c>
      <c r="C263" s="22" t="s">
        <v>534</v>
      </c>
      <c r="D263" s="11">
        <v>0</v>
      </c>
      <c r="E263" s="27">
        <f t="shared" si="12"/>
        <v>0</v>
      </c>
      <c r="F263" s="50" t="s">
        <v>7</v>
      </c>
      <c r="H263" s="14"/>
      <c r="J263" s="14"/>
    </row>
    <row r="264" spans="1:10" s="28" customFormat="1" ht="15.75" customHeight="1" x14ac:dyDescent="0.25">
      <c r="A264" s="15" t="s">
        <v>242</v>
      </c>
      <c r="B264" s="21" t="s">
        <v>535</v>
      </c>
      <c r="C264" s="22" t="s">
        <v>536</v>
      </c>
      <c r="D264" s="11">
        <v>0</v>
      </c>
      <c r="E264" s="27">
        <f t="shared" si="12"/>
        <v>0</v>
      </c>
      <c r="F264" s="50" t="s">
        <v>7</v>
      </c>
      <c r="H264" s="14"/>
      <c r="J264" s="14"/>
    </row>
    <row r="265" spans="1:10" s="28" customFormat="1" ht="15.75" customHeight="1" x14ac:dyDescent="0.25">
      <c r="A265" s="15"/>
      <c r="B265" s="21" t="s">
        <v>537</v>
      </c>
      <c r="C265" s="22" t="s">
        <v>538</v>
      </c>
      <c r="D265" s="11">
        <v>0</v>
      </c>
      <c r="E265" s="27">
        <f t="shared" si="12"/>
        <v>0</v>
      </c>
      <c r="F265" s="50" t="s">
        <v>7</v>
      </c>
      <c r="H265" s="14"/>
      <c r="J265" s="14"/>
    </row>
    <row r="266" spans="1:10" s="28" customFormat="1" ht="15.75" customHeight="1" x14ac:dyDescent="0.25">
      <c r="A266" s="15"/>
      <c r="B266" s="16" t="s">
        <v>539</v>
      </c>
      <c r="C266" s="17" t="s">
        <v>540</v>
      </c>
      <c r="D266" s="11">
        <v>0</v>
      </c>
      <c r="E266" s="27">
        <f t="shared" si="12"/>
        <v>0</v>
      </c>
      <c r="F266" s="50" t="s">
        <v>7</v>
      </c>
      <c r="H266" s="14"/>
      <c r="J266" s="14"/>
    </row>
    <row r="267" spans="1:10" s="28" customFormat="1" ht="15.75" customHeight="1" x14ac:dyDescent="0.25">
      <c r="A267" s="15"/>
      <c r="B267" s="16" t="s">
        <v>541</v>
      </c>
      <c r="C267" s="17" t="s">
        <v>542</v>
      </c>
      <c r="D267" s="11">
        <v>537480.79999999993</v>
      </c>
      <c r="E267" s="18">
        <f>E268+E278+E279</f>
        <v>537480.79999999993</v>
      </c>
      <c r="F267" s="50" t="s">
        <v>7</v>
      </c>
      <c r="H267" s="14"/>
      <c r="J267" s="14"/>
    </row>
    <row r="268" spans="1:10" s="28" customFormat="1" ht="41.25" customHeight="1" x14ac:dyDescent="0.25">
      <c r="A268" s="15"/>
      <c r="B268" s="83" t="s">
        <v>543</v>
      </c>
      <c r="C268" s="84" t="s">
        <v>544</v>
      </c>
      <c r="D268" s="11">
        <v>532854.72</v>
      </c>
      <c r="E268" s="23">
        <f>SUM(E269:E277)</f>
        <v>532854.72</v>
      </c>
      <c r="F268" s="50" t="s">
        <v>7</v>
      </c>
      <c r="H268" s="14"/>
      <c r="J268" s="14"/>
    </row>
    <row r="269" spans="1:10" s="28" customFormat="1" ht="17.25" customHeight="1" x14ac:dyDescent="0.25">
      <c r="A269" s="15" t="s">
        <v>242</v>
      </c>
      <c r="B269" s="47" t="s">
        <v>545</v>
      </c>
      <c r="C269" s="48" t="s">
        <v>546</v>
      </c>
      <c r="D269" s="11">
        <v>0</v>
      </c>
      <c r="E269" s="27">
        <f t="shared" ref="E269:E278" si="13">D269</f>
        <v>0</v>
      </c>
      <c r="F269" s="50" t="s">
        <v>7</v>
      </c>
      <c r="H269" s="14"/>
      <c r="J269" s="14"/>
    </row>
    <row r="270" spans="1:10" s="28" customFormat="1" ht="30.75" customHeight="1" x14ac:dyDescent="0.25">
      <c r="A270" s="15" t="s">
        <v>242</v>
      </c>
      <c r="B270" s="47" t="s">
        <v>547</v>
      </c>
      <c r="C270" s="48" t="s">
        <v>548</v>
      </c>
      <c r="D270" s="11">
        <v>0</v>
      </c>
      <c r="E270" s="27">
        <f t="shared" si="13"/>
        <v>0</v>
      </c>
      <c r="F270" s="50" t="s">
        <v>7</v>
      </c>
      <c r="H270" s="14"/>
      <c r="J270" s="14"/>
    </row>
    <row r="271" spans="1:10" s="28" customFormat="1" ht="32.25" customHeight="1" x14ac:dyDescent="0.25">
      <c r="A271" s="15" t="s">
        <v>242</v>
      </c>
      <c r="B271" s="47" t="s">
        <v>549</v>
      </c>
      <c r="C271" s="48" t="s">
        <v>550</v>
      </c>
      <c r="D271" s="11">
        <v>0</v>
      </c>
      <c r="E271" s="27">
        <f t="shared" si="13"/>
        <v>0</v>
      </c>
      <c r="F271" s="50" t="s">
        <v>7</v>
      </c>
      <c r="H271" s="14"/>
      <c r="J271" s="14"/>
    </row>
    <row r="272" spans="1:10" s="28" customFormat="1" ht="17.25" customHeight="1" x14ac:dyDescent="0.25">
      <c r="A272" s="15" t="s">
        <v>245</v>
      </c>
      <c r="B272" s="47" t="s">
        <v>551</v>
      </c>
      <c r="C272" s="48" t="s">
        <v>552</v>
      </c>
      <c r="D272" s="11">
        <v>0</v>
      </c>
      <c r="E272" s="27">
        <f t="shared" si="13"/>
        <v>0</v>
      </c>
      <c r="F272" s="50" t="s">
        <v>7</v>
      </c>
      <c r="H272" s="14"/>
      <c r="J272" s="14"/>
    </row>
    <row r="273" spans="1:10" s="28" customFormat="1" ht="25.5" x14ac:dyDescent="0.25">
      <c r="A273" s="15" t="s">
        <v>245</v>
      </c>
      <c r="B273" s="47" t="s">
        <v>553</v>
      </c>
      <c r="C273" s="48" t="s">
        <v>554</v>
      </c>
      <c r="D273" s="11">
        <v>0</v>
      </c>
      <c r="E273" s="27">
        <f t="shared" si="13"/>
        <v>0</v>
      </c>
      <c r="F273" s="50" t="s">
        <v>7</v>
      </c>
      <c r="H273" s="14"/>
      <c r="J273" s="14"/>
    </row>
    <row r="274" spans="1:10" s="28" customFormat="1" ht="18" customHeight="1" x14ac:dyDescent="0.25">
      <c r="A274" s="15" t="s">
        <v>245</v>
      </c>
      <c r="B274" s="47" t="s">
        <v>555</v>
      </c>
      <c r="C274" s="48" t="s">
        <v>556</v>
      </c>
      <c r="D274" s="11">
        <v>532854.72</v>
      </c>
      <c r="E274" s="27">
        <f t="shared" si="13"/>
        <v>532854.72</v>
      </c>
      <c r="F274" s="50" t="s">
        <v>7</v>
      </c>
      <c r="H274" s="14"/>
      <c r="J274" s="14"/>
    </row>
    <row r="275" spans="1:10" s="28" customFormat="1" ht="18" customHeight="1" x14ac:dyDescent="0.25">
      <c r="A275" s="15" t="s">
        <v>242</v>
      </c>
      <c r="B275" s="47" t="s">
        <v>557</v>
      </c>
      <c r="C275" s="48" t="s">
        <v>558</v>
      </c>
      <c r="D275" s="11">
        <v>0</v>
      </c>
      <c r="E275" s="27">
        <f t="shared" si="13"/>
        <v>0</v>
      </c>
      <c r="F275" s="50" t="s">
        <v>7</v>
      </c>
      <c r="H275" s="14"/>
      <c r="J275" s="14"/>
    </row>
    <row r="276" spans="1:10" s="28" customFormat="1" ht="25.5" x14ac:dyDescent="0.25">
      <c r="A276" s="15" t="s">
        <v>245</v>
      </c>
      <c r="B276" s="47" t="s">
        <v>559</v>
      </c>
      <c r="C276" s="48" t="s">
        <v>560</v>
      </c>
      <c r="D276" s="11">
        <v>0</v>
      </c>
      <c r="E276" s="27">
        <f t="shared" si="13"/>
        <v>0</v>
      </c>
      <c r="F276" s="50" t="s">
        <v>7</v>
      </c>
      <c r="H276" s="14"/>
      <c r="J276" s="14"/>
    </row>
    <row r="277" spans="1:10" s="28" customFormat="1" ht="18" customHeight="1" x14ac:dyDescent="0.25">
      <c r="A277" s="15" t="s">
        <v>242</v>
      </c>
      <c r="B277" s="47" t="s">
        <v>561</v>
      </c>
      <c r="C277" s="48" t="s">
        <v>562</v>
      </c>
      <c r="D277" s="11">
        <v>0</v>
      </c>
      <c r="E277" s="27">
        <f t="shared" si="13"/>
        <v>0</v>
      </c>
      <c r="F277" s="50" t="s">
        <v>7</v>
      </c>
      <c r="H277" s="14"/>
      <c r="J277" s="14"/>
    </row>
    <row r="278" spans="1:10" s="28" customFormat="1" ht="15" customHeight="1" x14ac:dyDescent="0.25">
      <c r="A278" s="15" t="s">
        <v>206</v>
      </c>
      <c r="B278" s="21" t="s">
        <v>563</v>
      </c>
      <c r="C278" s="22" t="s">
        <v>564</v>
      </c>
      <c r="D278" s="11">
        <v>4626.08</v>
      </c>
      <c r="E278" s="27">
        <f t="shared" si="13"/>
        <v>4626.08</v>
      </c>
      <c r="F278" s="50" t="s">
        <v>7</v>
      </c>
      <c r="H278" s="14"/>
      <c r="J278" s="14"/>
    </row>
    <row r="279" spans="1:10" s="28" customFormat="1" ht="15" customHeight="1" x14ac:dyDescent="0.25">
      <c r="A279" s="50"/>
      <c r="B279" s="21" t="s">
        <v>565</v>
      </c>
      <c r="C279" s="22" t="s">
        <v>566</v>
      </c>
      <c r="D279" s="11">
        <v>0</v>
      </c>
      <c r="E279" s="27">
        <f>E280+E281+E282+E283+E284</f>
        <v>0</v>
      </c>
      <c r="F279" s="50" t="s">
        <v>7</v>
      </c>
      <c r="H279" s="14"/>
      <c r="J279" s="14"/>
    </row>
    <row r="280" spans="1:10" s="28" customFormat="1" ht="21" customHeight="1" x14ac:dyDescent="0.25">
      <c r="A280" s="15" t="s">
        <v>242</v>
      </c>
      <c r="B280" s="21" t="s">
        <v>567</v>
      </c>
      <c r="C280" s="48" t="s">
        <v>568</v>
      </c>
      <c r="D280" s="11">
        <v>0</v>
      </c>
      <c r="E280" s="27">
        <f t="shared" ref="E280:E284" si="14">D280</f>
        <v>0</v>
      </c>
      <c r="F280" s="50" t="s">
        <v>7</v>
      </c>
      <c r="H280" s="14"/>
      <c r="J280" s="14"/>
    </row>
    <row r="281" spans="1:10" s="28" customFormat="1" ht="25.5" x14ac:dyDescent="0.25">
      <c r="A281" s="15" t="s">
        <v>242</v>
      </c>
      <c r="B281" s="21" t="s">
        <v>569</v>
      </c>
      <c r="C281" s="48" t="s">
        <v>570</v>
      </c>
      <c r="D281" s="11">
        <v>0</v>
      </c>
      <c r="E281" s="27">
        <f t="shared" si="14"/>
        <v>0</v>
      </c>
      <c r="F281" s="50" t="s">
        <v>7</v>
      </c>
      <c r="H281" s="14"/>
      <c r="J281" s="14"/>
    </row>
    <row r="282" spans="1:10" s="28" customFormat="1" ht="25.5" x14ac:dyDescent="0.25">
      <c r="A282" s="15" t="s">
        <v>242</v>
      </c>
      <c r="B282" s="21" t="s">
        <v>571</v>
      </c>
      <c r="C282" s="48" t="s">
        <v>572</v>
      </c>
      <c r="D282" s="11">
        <v>0</v>
      </c>
      <c r="E282" s="27">
        <f t="shared" si="14"/>
        <v>0</v>
      </c>
      <c r="F282" s="50" t="s">
        <v>7</v>
      </c>
      <c r="H282" s="14"/>
      <c r="J282" s="14"/>
    </row>
    <row r="283" spans="1:10" s="28" customFormat="1" ht="25.5" x14ac:dyDescent="0.25">
      <c r="A283" s="15" t="s">
        <v>242</v>
      </c>
      <c r="B283" s="21" t="s">
        <v>573</v>
      </c>
      <c r="C283" s="48" t="s">
        <v>574</v>
      </c>
      <c r="D283" s="11">
        <v>0</v>
      </c>
      <c r="E283" s="27">
        <f t="shared" si="14"/>
        <v>0</v>
      </c>
      <c r="F283" s="50" t="s">
        <v>7</v>
      </c>
      <c r="H283" s="14"/>
      <c r="J283" s="14"/>
    </row>
    <row r="284" spans="1:10" s="28" customFormat="1" ht="15" customHeight="1" x14ac:dyDescent="0.25">
      <c r="A284" s="15" t="s">
        <v>242</v>
      </c>
      <c r="B284" s="21" t="s">
        <v>575</v>
      </c>
      <c r="C284" s="48" t="s">
        <v>576</v>
      </c>
      <c r="D284" s="11">
        <v>0</v>
      </c>
      <c r="E284" s="27">
        <f t="shared" si="14"/>
        <v>0</v>
      </c>
      <c r="F284" s="50" t="s">
        <v>7</v>
      </c>
      <c r="H284" s="14"/>
      <c r="J284" s="14"/>
    </row>
    <row r="285" spans="1:10" s="28" customFormat="1" ht="15.75" customHeight="1" x14ac:dyDescent="0.25">
      <c r="A285" s="15"/>
      <c r="B285" s="16" t="s">
        <v>577</v>
      </c>
      <c r="C285" s="17" t="s">
        <v>578</v>
      </c>
      <c r="D285" s="11">
        <v>0</v>
      </c>
      <c r="E285" s="18">
        <f>SUM(E286:E288)</f>
        <v>0</v>
      </c>
      <c r="F285" s="50" t="s">
        <v>7</v>
      </c>
      <c r="H285" s="14"/>
      <c r="J285" s="14"/>
    </row>
    <row r="286" spans="1:10" s="28" customFormat="1" ht="29.25" customHeight="1" x14ac:dyDescent="0.25">
      <c r="A286" s="15"/>
      <c r="B286" s="83" t="s">
        <v>579</v>
      </c>
      <c r="C286" s="84" t="s">
        <v>580</v>
      </c>
      <c r="D286" s="11">
        <v>0</v>
      </c>
      <c r="E286" s="27">
        <f>D286</f>
        <v>0</v>
      </c>
      <c r="F286" s="50" t="s">
        <v>7</v>
      </c>
      <c r="H286" s="14"/>
      <c r="J286" s="14"/>
    </row>
    <row r="287" spans="1:10" s="28" customFormat="1" ht="15.75" customHeight="1" x14ac:dyDescent="0.25">
      <c r="A287" s="15"/>
      <c r="B287" s="76" t="s">
        <v>581</v>
      </c>
      <c r="C287" s="77" t="s">
        <v>582</v>
      </c>
      <c r="D287" s="11">
        <v>0</v>
      </c>
      <c r="E287" s="27">
        <f>D287</f>
        <v>0</v>
      </c>
      <c r="F287" s="50" t="s">
        <v>7</v>
      </c>
      <c r="H287" s="14"/>
      <c r="J287" s="14"/>
    </row>
    <row r="288" spans="1:10" s="28" customFormat="1" ht="15.75" customHeight="1" x14ac:dyDescent="0.25">
      <c r="A288" s="15"/>
      <c r="B288" s="76" t="s">
        <v>583</v>
      </c>
      <c r="C288" s="77" t="s">
        <v>584</v>
      </c>
      <c r="D288" s="11">
        <v>0</v>
      </c>
      <c r="E288" s="27">
        <f>D288</f>
        <v>0</v>
      </c>
      <c r="F288" s="50" t="s">
        <v>7</v>
      </c>
      <c r="H288" s="14"/>
      <c r="J288" s="14"/>
    </row>
    <row r="289" spans="1:10" s="28" customFormat="1" ht="15.75" customHeight="1" x14ac:dyDescent="0.25">
      <c r="A289" s="50"/>
      <c r="B289" s="37" t="s">
        <v>585</v>
      </c>
      <c r="C289" s="38" t="s">
        <v>586</v>
      </c>
      <c r="D289" s="11">
        <v>32060869.010000002</v>
      </c>
      <c r="E289" s="39">
        <f>SUM(E290+E293)</f>
        <v>32060869.010000002</v>
      </c>
      <c r="F289" s="50" t="s">
        <v>7</v>
      </c>
      <c r="H289" s="14"/>
      <c r="J289" s="14"/>
    </row>
    <row r="290" spans="1:10" s="28" customFormat="1" ht="25.5" x14ac:dyDescent="0.25">
      <c r="A290" s="15"/>
      <c r="B290" s="83" t="s">
        <v>587</v>
      </c>
      <c r="C290" s="84" t="s">
        <v>588</v>
      </c>
      <c r="D290" s="11">
        <v>0</v>
      </c>
      <c r="E290" s="27">
        <f>E291+E292</f>
        <v>0</v>
      </c>
      <c r="F290" s="50" t="s">
        <v>7</v>
      </c>
      <c r="H290" s="14"/>
      <c r="J290" s="14"/>
    </row>
    <row r="291" spans="1:10" s="28" customFormat="1" ht="18.75" customHeight="1" x14ac:dyDescent="0.25">
      <c r="A291" s="15"/>
      <c r="B291" s="83" t="s">
        <v>589</v>
      </c>
      <c r="C291" s="48" t="s">
        <v>590</v>
      </c>
      <c r="D291" s="11">
        <v>0</v>
      </c>
      <c r="E291" s="27">
        <f t="shared" ref="E291:E292" si="15">D291</f>
        <v>0</v>
      </c>
      <c r="F291" s="50" t="s">
        <v>7</v>
      </c>
      <c r="H291" s="14"/>
      <c r="J291" s="14"/>
    </row>
    <row r="292" spans="1:10" s="28" customFormat="1" ht="18.75" customHeight="1" x14ac:dyDescent="0.25">
      <c r="A292" s="15"/>
      <c r="B292" s="83" t="s">
        <v>591</v>
      </c>
      <c r="C292" s="48" t="s">
        <v>592</v>
      </c>
      <c r="D292" s="11">
        <v>0</v>
      </c>
      <c r="E292" s="27">
        <f t="shared" si="15"/>
        <v>0</v>
      </c>
      <c r="F292" s="50" t="s">
        <v>7</v>
      </c>
      <c r="H292" s="14"/>
      <c r="J292" s="14"/>
    </row>
    <row r="293" spans="1:10" s="28" customFormat="1" ht="15.75" customHeight="1" x14ac:dyDescent="0.25">
      <c r="A293" s="15"/>
      <c r="B293" s="76" t="s">
        <v>593</v>
      </c>
      <c r="C293" s="77" t="s">
        <v>594</v>
      </c>
      <c r="D293" s="11">
        <v>32060869.010000002</v>
      </c>
      <c r="E293" s="27">
        <f>E294+E295</f>
        <v>32060869.010000002</v>
      </c>
      <c r="F293" s="50" t="s">
        <v>7</v>
      </c>
      <c r="H293" s="14"/>
      <c r="J293" s="14"/>
    </row>
    <row r="294" spans="1:10" s="28" customFormat="1" ht="15.75" customHeight="1" x14ac:dyDescent="0.25">
      <c r="A294" s="15"/>
      <c r="B294" s="76" t="s">
        <v>595</v>
      </c>
      <c r="C294" s="48" t="s">
        <v>596</v>
      </c>
      <c r="D294" s="11">
        <v>32169429.520000003</v>
      </c>
      <c r="E294" s="27">
        <f t="shared" ref="E294:E295" si="16">D294</f>
        <v>32169429.520000003</v>
      </c>
      <c r="F294" s="50" t="s">
        <v>7</v>
      </c>
      <c r="H294" s="14"/>
      <c r="J294" s="14"/>
    </row>
    <row r="295" spans="1:10" s="28" customFormat="1" ht="15.75" customHeight="1" x14ac:dyDescent="0.25">
      <c r="A295" s="15"/>
      <c r="B295" s="76" t="s">
        <v>597</v>
      </c>
      <c r="C295" s="48" t="s">
        <v>598</v>
      </c>
      <c r="D295" s="11">
        <v>-108560.51</v>
      </c>
      <c r="E295" s="27">
        <f t="shared" si="16"/>
        <v>-108560.51</v>
      </c>
      <c r="F295" s="50" t="s">
        <v>7</v>
      </c>
      <c r="H295" s="14"/>
      <c r="J295" s="14"/>
    </row>
    <row r="296" spans="1:10" s="28" customFormat="1" ht="15.75" customHeight="1" x14ac:dyDescent="0.25">
      <c r="A296" s="50"/>
      <c r="B296" s="16" t="s">
        <v>599</v>
      </c>
      <c r="C296" s="17" t="s">
        <v>600</v>
      </c>
      <c r="D296" s="11">
        <v>2011.59</v>
      </c>
      <c r="E296" s="18">
        <f>D296</f>
        <v>2011.59</v>
      </c>
      <c r="F296" s="50" t="s">
        <v>7</v>
      </c>
      <c r="H296" s="14"/>
      <c r="J296" s="14"/>
    </row>
    <row r="297" spans="1:10" s="28" customFormat="1" ht="15.75" customHeight="1" x14ac:dyDescent="0.25">
      <c r="A297" s="50"/>
      <c r="B297" s="16" t="s">
        <v>601</v>
      </c>
      <c r="C297" s="17" t="s">
        <v>602</v>
      </c>
      <c r="D297" s="11">
        <v>6224671.3200000003</v>
      </c>
      <c r="E297" s="18">
        <f>D297</f>
        <v>6224671.3200000003</v>
      </c>
      <c r="F297" s="50" t="s">
        <v>7</v>
      </c>
      <c r="H297" s="14"/>
      <c r="J297" s="14"/>
    </row>
    <row r="298" spans="1:10" s="28" customFormat="1" ht="15.75" customHeight="1" x14ac:dyDescent="0.25">
      <c r="A298" s="50"/>
      <c r="B298" s="16" t="s">
        <v>603</v>
      </c>
      <c r="C298" s="17" t="s">
        <v>604</v>
      </c>
      <c r="D298" s="11">
        <v>2502154.9000000004</v>
      </c>
      <c r="E298" s="18">
        <f>D298</f>
        <v>2502154.9000000004</v>
      </c>
      <c r="F298" s="50" t="s">
        <v>7</v>
      </c>
      <c r="H298" s="14"/>
      <c r="J298" s="14"/>
    </row>
    <row r="299" spans="1:10" s="28" customFormat="1" ht="15.75" customHeight="1" x14ac:dyDescent="0.25">
      <c r="A299" s="50"/>
      <c r="B299" s="16" t="s">
        <v>605</v>
      </c>
      <c r="C299" s="17" t="s">
        <v>606</v>
      </c>
      <c r="D299" s="11">
        <v>12371060.200000005</v>
      </c>
      <c r="E299" s="18">
        <f>SUM(E300:E303)</f>
        <v>12371060.200000005</v>
      </c>
      <c r="F299" s="50" t="s">
        <v>7</v>
      </c>
      <c r="H299" s="14"/>
      <c r="J299" s="14"/>
    </row>
    <row r="300" spans="1:10" s="28" customFormat="1" ht="15.75" customHeight="1" x14ac:dyDescent="0.25">
      <c r="A300" s="50"/>
      <c r="B300" s="21" t="s">
        <v>607</v>
      </c>
      <c r="C300" s="22" t="s">
        <v>608</v>
      </c>
      <c r="D300" s="11">
        <v>0</v>
      </c>
      <c r="E300" s="27">
        <f>D300</f>
        <v>0</v>
      </c>
      <c r="F300" s="50" t="s">
        <v>7</v>
      </c>
      <c r="H300" s="14"/>
      <c r="J300" s="14"/>
    </row>
    <row r="301" spans="1:10" s="28" customFormat="1" ht="15.75" customHeight="1" x14ac:dyDescent="0.25">
      <c r="A301" s="15"/>
      <c r="B301" s="21" t="s">
        <v>609</v>
      </c>
      <c r="C301" s="22" t="s">
        <v>610</v>
      </c>
      <c r="D301" s="11">
        <v>11911027.020000005</v>
      </c>
      <c r="E301" s="27">
        <f>D301</f>
        <v>11911027.020000005</v>
      </c>
      <c r="F301" s="50" t="s">
        <v>7</v>
      </c>
      <c r="H301" s="14"/>
      <c r="J301" s="14"/>
    </row>
    <row r="302" spans="1:10" s="28" customFormat="1" ht="15.75" customHeight="1" x14ac:dyDescent="0.25">
      <c r="A302" s="15"/>
      <c r="B302" s="21" t="s">
        <v>611</v>
      </c>
      <c r="C302" s="22" t="s">
        <v>612</v>
      </c>
      <c r="D302" s="11">
        <v>0</v>
      </c>
      <c r="E302" s="27">
        <f>D302</f>
        <v>0</v>
      </c>
      <c r="F302" s="50" t="s">
        <v>7</v>
      </c>
      <c r="H302" s="14"/>
      <c r="J302" s="14"/>
    </row>
    <row r="303" spans="1:10" s="28" customFormat="1" ht="15.75" customHeight="1" thickBot="1" x14ac:dyDescent="0.3">
      <c r="A303" s="15"/>
      <c r="B303" s="65" t="s">
        <v>613</v>
      </c>
      <c r="C303" s="66" t="s">
        <v>614</v>
      </c>
      <c r="D303" s="11">
        <v>460033.18</v>
      </c>
      <c r="E303" s="27">
        <f>D303</f>
        <v>460033.18</v>
      </c>
      <c r="F303" s="50" t="s">
        <v>7</v>
      </c>
      <c r="H303" s="14"/>
      <c r="J303" s="14"/>
    </row>
    <row r="304" spans="1:10" s="28" customFormat="1" ht="15.75" customHeight="1" x14ac:dyDescent="0.25">
      <c r="A304" s="31"/>
      <c r="B304" s="37" t="s">
        <v>615</v>
      </c>
      <c r="C304" s="38" t="s">
        <v>616</v>
      </c>
      <c r="D304" s="11">
        <v>33002</v>
      </c>
      <c r="E304" s="39">
        <f>E305+E308</f>
        <v>33002</v>
      </c>
      <c r="F304" s="50" t="s">
        <v>7</v>
      </c>
      <c r="H304" s="14"/>
      <c r="J304" s="14"/>
    </row>
    <row r="305" spans="1:256" s="28" customFormat="1" ht="15.75" customHeight="1" x14ac:dyDescent="0.25">
      <c r="A305" s="15"/>
      <c r="B305" s="16" t="s">
        <v>617</v>
      </c>
      <c r="C305" s="17" t="s">
        <v>618</v>
      </c>
      <c r="D305" s="11">
        <v>22202</v>
      </c>
      <c r="E305" s="18">
        <f>SUM(E306:E307)</f>
        <v>22202</v>
      </c>
      <c r="F305" s="50" t="s">
        <v>7</v>
      </c>
      <c r="H305" s="14"/>
      <c r="J305" s="14"/>
    </row>
    <row r="306" spans="1:256" s="28" customFormat="1" ht="15.75" customHeight="1" x14ac:dyDescent="0.25">
      <c r="A306" s="15"/>
      <c r="B306" s="21" t="s">
        <v>619</v>
      </c>
      <c r="C306" s="22" t="s">
        <v>620</v>
      </c>
      <c r="D306" s="11">
        <v>22202</v>
      </c>
      <c r="E306" s="27">
        <f>D306</f>
        <v>22202</v>
      </c>
      <c r="F306" s="50" t="s">
        <v>7</v>
      </c>
      <c r="H306" s="14"/>
      <c r="J306" s="14"/>
    </row>
    <row r="307" spans="1:256" s="28" customFormat="1" ht="15.75" customHeight="1" x14ac:dyDescent="0.25">
      <c r="A307" s="50" t="s">
        <v>245</v>
      </c>
      <c r="B307" s="21" t="s">
        <v>621</v>
      </c>
      <c r="C307" s="22" t="s">
        <v>622</v>
      </c>
      <c r="D307" s="11">
        <v>0</v>
      </c>
      <c r="E307" s="27">
        <f>D307</f>
        <v>0</v>
      </c>
      <c r="F307" s="50" t="s">
        <v>7</v>
      </c>
      <c r="H307" s="14"/>
      <c r="J307" s="14"/>
    </row>
    <row r="308" spans="1:256" s="28" customFormat="1" ht="15.75" customHeight="1" x14ac:dyDescent="0.25">
      <c r="A308" s="15"/>
      <c r="B308" s="16" t="s">
        <v>623</v>
      </c>
      <c r="C308" s="17" t="s">
        <v>624</v>
      </c>
      <c r="D308" s="11">
        <v>10800</v>
      </c>
      <c r="E308" s="18">
        <f>SUM(E309:E311)</f>
        <v>10800</v>
      </c>
      <c r="F308" s="50" t="s">
        <v>7</v>
      </c>
      <c r="H308" s="14"/>
      <c r="J308" s="14"/>
    </row>
    <row r="309" spans="1:256" s="28" customFormat="1" ht="15.75" customHeight="1" x14ac:dyDescent="0.25">
      <c r="A309" s="15"/>
      <c r="B309" s="21" t="s">
        <v>625</v>
      </c>
      <c r="C309" s="22" t="s">
        <v>626</v>
      </c>
      <c r="D309" s="11">
        <v>10800</v>
      </c>
      <c r="E309" s="27">
        <f>D309</f>
        <v>10800</v>
      </c>
      <c r="F309" s="50" t="s">
        <v>7</v>
      </c>
      <c r="H309" s="14"/>
      <c r="J309" s="14"/>
    </row>
    <row r="310" spans="1:256" s="28" customFormat="1" ht="15.75" customHeight="1" x14ac:dyDescent="0.25">
      <c r="A310" s="43" t="s">
        <v>245</v>
      </c>
      <c r="B310" s="85" t="s">
        <v>627</v>
      </c>
      <c r="C310" s="86" t="s">
        <v>628</v>
      </c>
      <c r="D310" s="11">
        <v>0</v>
      </c>
      <c r="E310" s="27">
        <f>D310</f>
        <v>0</v>
      </c>
      <c r="F310" s="50" t="s">
        <v>7</v>
      </c>
      <c r="H310" s="14"/>
      <c r="J310" s="14"/>
    </row>
    <row r="311" spans="1:256" s="28" customFormat="1" ht="27" customHeight="1" x14ac:dyDescent="0.25">
      <c r="A311" s="15"/>
      <c r="B311" s="85" t="s">
        <v>629</v>
      </c>
      <c r="C311" s="86" t="s">
        <v>630</v>
      </c>
      <c r="D311" s="11">
        <v>0</v>
      </c>
      <c r="E311" s="27">
        <f>D311</f>
        <v>0</v>
      </c>
      <c r="F311" s="50" t="s">
        <v>7</v>
      </c>
      <c r="H311" s="14"/>
      <c r="J311" s="14"/>
    </row>
    <row r="312" spans="1:256" s="28" customFormat="1" ht="27" customHeight="1" x14ac:dyDescent="0.25">
      <c r="A312" s="15"/>
      <c r="B312" s="85" t="s">
        <v>631</v>
      </c>
      <c r="C312" s="17" t="s">
        <v>632</v>
      </c>
      <c r="D312" s="11">
        <v>167583638.93999994</v>
      </c>
      <c r="E312" s="68">
        <f>+E186+E210+E243+E247+E304</f>
        <v>167583638.93999994</v>
      </c>
      <c r="F312" s="50" t="s">
        <v>7</v>
      </c>
      <c r="H312" s="14"/>
      <c r="J312" s="14"/>
    </row>
    <row r="313" spans="1:256" s="28" customFormat="1" ht="15.75" customHeight="1" x14ac:dyDescent="0.25">
      <c r="A313" s="15"/>
      <c r="B313" s="16" t="s">
        <v>633</v>
      </c>
      <c r="C313" s="17" t="s">
        <v>634</v>
      </c>
      <c r="D313" s="11">
        <v>0</v>
      </c>
      <c r="E313" s="87">
        <f>SUM(E314:E318)</f>
        <v>0</v>
      </c>
      <c r="F313" s="50" t="s">
        <v>7</v>
      </c>
      <c r="H313" s="14"/>
      <c r="J313" s="14"/>
    </row>
    <row r="314" spans="1:256" s="28" customFormat="1" ht="15.75" customHeight="1" x14ac:dyDescent="0.25">
      <c r="A314" s="15"/>
      <c r="B314" s="16" t="s">
        <v>635</v>
      </c>
      <c r="C314" s="17" t="s">
        <v>636</v>
      </c>
      <c r="D314" s="11">
        <v>0</v>
      </c>
      <c r="E314" s="27">
        <f>D314</f>
        <v>0</v>
      </c>
      <c r="F314" s="50" t="s">
        <v>7</v>
      </c>
      <c r="H314" s="14"/>
      <c r="J314" s="14"/>
    </row>
    <row r="315" spans="1:256" s="28" customFormat="1" ht="15.75" customHeight="1" x14ac:dyDescent="0.25">
      <c r="A315" s="15"/>
      <c r="B315" s="16" t="s">
        <v>637</v>
      </c>
      <c r="C315" s="17" t="s">
        <v>638</v>
      </c>
      <c r="D315" s="11">
        <v>0</v>
      </c>
      <c r="E315" s="27">
        <f>D315</f>
        <v>0</v>
      </c>
      <c r="F315" s="50" t="s">
        <v>7</v>
      </c>
      <c r="H315" s="14"/>
      <c r="J315" s="14"/>
    </row>
    <row r="316" spans="1:256" s="28" customFormat="1" ht="15.75" customHeight="1" x14ac:dyDescent="0.25">
      <c r="A316" s="15"/>
      <c r="B316" s="37" t="s">
        <v>639</v>
      </c>
      <c r="C316" s="38" t="s">
        <v>640</v>
      </c>
      <c r="D316" s="11">
        <v>0</v>
      </c>
      <c r="E316" s="27">
        <f>D316</f>
        <v>0</v>
      </c>
      <c r="F316" s="50" t="s">
        <v>7</v>
      </c>
      <c r="H316" s="14"/>
      <c r="J316" s="14"/>
    </row>
    <row r="317" spans="1:256" s="28" customFormat="1" ht="15.75" customHeight="1" x14ac:dyDescent="0.25">
      <c r="A317" s="43"/>
      <c r="B317" s="37" t="s">
        <v>641</v>
      </c>
      <c r="C317" s="38" t="s">
        <v>642</v>
      </c>
      <c r="D317" s="11">
        <v>0</v>
      </c>
      <c r="E317" s="27">
        <f>D317</f>
        <v>0</v>
      </c>
      <c r="F317" s="50" t="s">
        <v>7</v>
      </c>
      <c r="H317" s="14"/>
      <c r="J317" s="14"/>
    </row>
    <row r="318" spans="1:256" s="28" customFormat="1" ht="15.75" customHeight="1" thickBot="1" x14ac:dyDescent="0.3">
      <c r="A318" s="34"/>
      <c r="B318" s="71" t="s">
        <v>643</v>
      </c>
      <c r="C318" s="72" t="s">
        <v>644</v>
      </c>
      <c r="D318" s="11">
        <v>0</v>
      </c>
      <c r="E318" s="27">
        <f>D318</f>
        <v>0</v>
      </c>
      <c r="F318" s="50" t="s">
        <v>7</v>
      </c>
      <c r="H318" s="14"/>
      <c r="J318" s="14"/>
    </row>
    <row r="319" spans="1:256" s="91" customFormat="1" x14ac:dyDescent="0.25">
      <c r="A319" s="28"/>
      <c r="B319" s="28"/>
      <c r="C319" s="28"/>
      <c r="D319" s="97"/>
      <c r="E319" s="98"/>
      <c r="F319" s="90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  <c r="FU319" s="28"/>
      <c r="FV319" s="28"/>
      <c r="FW319" s="28"/>
      <c r="FX319" s="28"/>
      <c r="FY319" s="28"/>
      <c r="FZ319" s="28"/>
      <c r="GA319" s="28"/>
      <c r="GB319" s="28"/>
      <c r="GC319" s="28"/>
      <c r="GD319" s="28"/>
      <c r="GE319" s="28"/>
      <c r="GF319" s="28"/>
      <c r="GG319" s="28"/>
      <c r="GH319" s="28"/>
      <c r="GI319" s="28"/>
      <c r="GJ319" s="28"/>
      <c r="GK319" s="28"/>
      <c r="GL319" s="28"/>
      <c r="GM319" s="28"/>
      <c r="GN319" s="28"/>
      <c r="GO319" s="28"/>
      <c r="GP319" s="28"/>
      <c r="GQ319" s="28"/>
      <c r="GR319" s="28"/>
      <c r="GS319" s="28"/>
      <c r="GT319" s="28"/>
      <c r="GU319" s="28"/>
      <c r="GV319" s="28"/>
      <c r="GW319" s="28"/>
      <c r="GX319" s="28"/>
      <c r="GY319" s="28"/>
      <c r="GZ319" s="28"/>
      <c r="HA319" s="28"/>
      <c r="HB319" s="28"/>
      <c r="HC319" s="28"/>
      <c r="HD319" s="28"/>
      <c r="HE319" s="28"/>
      <c r="HF319" s="28"/>
      <c r="HG319" s="28"/>
      <c r="HH319" s="28"/>
      <c r="HI319" s="28"/>
      <c r="HJ319" s="28"/>
      <c r="HK319" s="28"/>
      <c r="HL319" s="28"/>
      <c r="HM319" s="28"/>
      <c r="HN319" s="28"/>
      <c r="HO319" s="28"/>
      <c r="HP319" s="28"/>
      <c r="HQ319" s="28"/>
      <c r="HR319" s="28"/>
      <c r="HS319" s="28"/>
      <c r="HT319" s="28"/>
      <c r="HU319" s="28"/>
      <c r="HV319" s="28"/>
      <c r="HW319" s="28"/>
      <c r="HX319" s="28"/>
      <c r="HY319" s="28"/>
      <c r="HZ319" s="28"/>
      <c r="IA319" s="28"/>
      <c r="IB319" s="28"/>
      <c r="IC319" s="28"/>
      <c r="ID319" s="28"/>
      <c r="IE319" s="28"/>
      <c r="IF319" s="28"/>
      <c r="IG319" s="28"/>
      <c r="IH319" s="28"/>
      <c r="II319" s="28"/>
      <c r="IJ319" s="28"/>
      <c r="IK319" s="28"/>
      <c r="IL319" s="28"/>
      <c r="IM319" s="28"/>
      <c r="IN319" s="28"/>
      <c r="IO319" s="28"/>
      <c r="IP319" s="28"/>
      <c r="IQ319" s="28"/>
      <c r="IR319" s="28"/>
      <c r="IS319" s="28"/>
      <c r="IT319" s="28"/>
      <c r="IU319" s="28"/>
      <c r="IV319" s="28"/>
    </row>
    <row r="320" spans="1:256" s="91" customFormat="1" x14ac:dyDescent="0.25">
      <c r="A320" s="28"/>
      <c r="B320" s="28"/>
      <c r="C320" s="99"/>
      <c r="D320" s="92"/>
      <c r="E320" s="98"/>
      <c r="F320" s="100"/>
      <c r="G320" s="94"/>
      <c r="H320" s="101"/>
      <c r="I320" s="28"/>
      <c r="J320" s="94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  <c r="FU320" s="28"/>
      <c r="FV320" s="28"/>
      <c r="FW320" s="28"/>
      <c r="FX320" s="28"/>
      <c r="FY320" s="28"/>
      <c r="FZ320" s="28"/>
      <c r="GA320" s="28"/>
      <c r="GB320" s="28"/>
      <c r="GC320" s="28"/>
      <c r="GD320" s="28"/>
      <c r="GE320" s="28"/>
      <c r="GF320" s="28"/>
      <c r="GG320" s="28"/>
      <c r="GH320" s="28"/>
      <c r="GI320" s="28"/>
      <c r="GJ320" s="28"/>
      <c r="GK320" s="28"/>
      <c r="GL320" s="28"/>
      <c r="GM320" s="28"/>
      <c r="GN320" s="28"/>
      <c r="GO320" s="28"/>
      <c r="GP320" s="28"/>
      <c r="GQ320" s="28"/>
      <c r="GR320" s="28"/>
      <c r="GS320" s="28"/>
      <c r="GT320" s="28"/>
      <c r="GU320" s="28"/>
      <c r="GV320" s="28"/>
      <c r="GW320" s="28"/>
      <c r="GX320" s="28"/>
      <c r="GY320" s="28"/>
      <c r="GZ320" s="28"/>
      <c r="HA320" s="28"/>
      <c r="HB320" s="28"/>
      <c r="HC320" s="28"/>
      <c r="HD320" s="28"/>
      <c r="HE320" s="28"/>
      <c r="HF320" s="28"/>
      <c r="HG320" s="28"/>
      <c r="HH320" s="28"/>
      <c r="HI320" s="28"/>
      <c r="HJ320" s="28"/>
      <c r="HK320" s="28"/>
      <c r="HL320" s="28"/>
      <c r="HM320" s="28"/>
      <c r="HN320" s="28"/>
      <c r="HO320" s="28"/>
      <c r="HP320" s="28"/>
      <c r="HQ320" s="28"/>
      <c r="HR320" s="28"/>
      <c r="HS320" s="28"/>
      <c r="HT320" s="28"/>
      <c r="HU320" s="28"/>
      <c r="HV320" s="28"/>
      <c r="HW320" s="28"/>
      <c r="HX320" s="28"/>
      <c r="HY320" s="28"/>
      <c r="HZ320" s="28"/>
      <c r="IA320" s="28"/>
      <c r="IB320" s="28"/>
      <c r="IC320" s="28"/>
      <c r="ID320" s="28"/>
      <c r="IE320" s="28"/>
      <c r="IF320" s="28"/>
      <c r="IG320" s="28"/>
      <c r="IH320" s="28"/>
      <c r="II320" s="28"/>
      <c r="IJ320" s="28"/>
      <c r="IK320" s="28"/>
      <c r="IL320" s="28"/>
      <c r="IM320" s="28"/>
      <c r="IN320" s="28"/>
      <c r="IO320" s="28"/>
      <c r="IP320" s="28"/>
      <c r="IQ320" s="28"/>
      <c r="IR320" s="28"/>
      <c r="IS320" s="28"/>
      <c r="IT320" s="28"/>
      <c r="IU320" s="28"/>
      <c r="IV320" s="28"/>
    </row>
    <row r="321" spans="1:256" s="91" customFormat="1" x14ac:dyDescent="0.25">
      <c r="A321" s="28"/>
      <c r="B321" s="28"/>
      <c r="C321" s="99"/>
      <c r="D321" s="92"/>
      <c r="E321" s="98"/>
      <c r="F321" s="100"/>
      <c r="G321" s="28"/>
      <c r="H321" s="101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C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  <c r="FU321" s="28"/>
      <c r="FV321" s="28"/>
      <c r="FW321" s="28"/>
      <c r="FX321" s="28"/>
      <c r="FY321" s="28"/>
      <c r="FZ321" s="28"/>
      <c r="GA321" s="28"/>
      <c r="GB321" s="28"/>
      <c r="GC321" s="28"/>
      <c r="GD321" s="28"/>
      <c r="GE321" s="28"/>
      <c r="GF321" s="28"/>
      <c r="GG321" s="28"/>
      <c r="GH321" s="28"/>
      <c r="GI321" s="28"/>
      <c r="GJ321" s="28"/>
      <c r="GK321" s="28"/>
      <c r="GL321" s="28"/>
      <c r="GM321" s="28"/>
      <c r="GN321" s="28"/>
      <c r="GO321" s="28"/>
      <c r="GP321" s="28"/>
      <c r="GQ321" s="28"/>
      <c r="GR321" s="28"/>
      <c r="GS321" s="28"/>
      <c r="GT321" s="28"/>
      <c r="GU321" s="28"/>
      <c r="GV321" s="28"/>
      <c r="GW321" s="28"/>
      <c r="GX321" s="28"/>
      <c r="GY321" s="28"/>
      <c r="GZ321" s="28"/>
      <c r="HA321" s="28"/>
      <c r="HB321" s="28"/>
      <c r="HC321" s="28"/>
      <c r="HD321" s="28"/>
      <c r="HE321" s="28"/>
      <c r="HF321" s="28"/>
      <c r="HG321" s="28"/>
      <c r="HH321" s="28"/>
      <c r="HI321" s="28"/>
      <c r="HJ321" s="28"/>
      <c r="HK321" s="28"/>
      <c r="HL321" s="28"/>
      <c r="HM321" s="28"/>
      <c r="HN321" s="28"/>
      <c r="HO321" s="28"/>
      <c r="HP321" s="28"/>
      <c r="HQ321" s="28"/>
      <c r="HR321" s="28"/>
      <c r="HS321" s="28"/>
      <c r="HT321" s="28"/>
      <c r="HU321" s="28"/>
      <c r="HV321" s="28"/>
      <c r="HW321" s="28"/>
      <c r="HX321" s="28"/>
      <c r="HY321" s="28"/>
      <c r="HZ321" s="28"/>
      <c r="IA321" s="28"/>
      <c r="IB321" s="28"/>
      <c r="IC321" s="28"/>
      <c r="ID321" s="28"/>
      <c r="IE321" s="28"/>
      <c r="IF321" s="28"/>
      <c r="IG321" s="28"/>
      <c r="IH321" s="28"/>
      <c r="II321" s="28"/>
      <c r="IJ321" s="28"/>
      <c r="IK321" s="28"/>
      <c r="IL321" s="28"/>
      <c r="IM321" s="28"/>
      <c r="IN321" s="28"/>
      <c r="IO321" s="28"/>
      <c r="IP321" s="28"/>
      <c r="IQ321" s="28"/>
      <c r="IR321" s="28"/>
      <c r="IS321" s="28"/>
      <c r="IT321" s="28"/>
      <c r="IU321" s="28"/>
      <c r="IV321" s="28"/>
    </row>
    <row r="322" spans="1:256" s="91" customFormat="1" x14ac:dyDescent="0.25">
      <c r="A322" s="28"/>
      <c r="B322" s="28"/>
      <c r="C322" s="99"/>
      <c r="D322" s="92"/>
      <c r="E322" s="98"/>
      <c r="F322" s="93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  <c r="FU322" s="28"/>
      <c r="FV322" s="28"/>
      <c r="FW322" s="28"/>
      <c r="FX322" s="28"/>
      <c r="FY322" s="28"/>
      <c r="FZ322" s="28"/>
      <c r="GA322" s="28"/>
      <c r="GB322" s="28"/>
      <c r="GC322" s="28"/>
      <c r="GD322" s="28"/>
      <c r="GE322" s="28"/>
      <c r="GF322" s="28"/>
      <c r="GG322" s="28"/>
      <c r="GH322" s="28"/>
      <c r="GI322" s="28"/>
      <c r="GJ322" s="28"/>
      <c r="GK322" s="28"/>
      <c r="GL322" s="28"/>
      <c r="GM322" s="28"/>
      <c r="GN322" s="28"/>
      <c r="GO322" s="28"/>
      <c r="GP322" s="28"/>
      <c r="GQ322" s="28"/>
      <c r="GR322" s="28"/>
      <c r="GS322" s="28"/>
      <c r="GT322" s="28"/>
      <c r="GU322" s="28"/>
      <c r="GV322" s="28"/>
      <c r="GW322" s="28"/>
      <c r="GX322" s="28"/>
      <c r="GY322" s="28"/>
      <c r="GZ322" s="28"/>
      <c r="HA322" s="28"/>
      <c r="HB322" s="28"/>
      <c r="HC322" s="28"/>
      <c r="HD322" s="28"/>
      <c r="HE322" s="28"/>
      <c r="HF322" s="28"/>
      <c r="HG322" s="28"/>
      <c r="HH322" s="28"/>
      <c r="HI322" s="28"/>
      <c r="HJ322" s="28"/>
      <c r="HK322" s="28"/>
      <c r="HL322" s="28"/>
      <c r="HM322" s="28"/>
      <c r="HN322" s="28"/>
      <c r="HO322" s="28"/>
      <c r="HP322" s="28"/>
      <c r="HQ322" s="28"/>
      <c r="HR322" s="28"/>
      <c r="HS322" s="28"/>
      <c r="HT322" s="28"/>
      <c r="HU322" s="28"/>
      <c r="HV322" s="28"/>
      <c r="HW322" s="28"/>
      <c r="HX322" s="28"/>
      <c r="HY322" s="28"/>
      <c r="HZ322" s="28"/>
      <c r="IA322" s="28"/>
      <c r="IB322" s="28"/>
      <c r="IC322" s="28"/>
      <c r="ID322" s="28"/>
      <c r="IE322" s="28"/>
      <c r="IF322" s="28"/>
      <c r="IG322" s="28"/>
      <c r="IH322" s="28"/>
      <c r="II322" s="28"/>
      <c r="IJ322" s="28"/>
      <c r="IK322" s="28"/>
      <c r="IL322" s="28"/>
      <c r="IM322" s="28"/>
      <c r="IN322" s="28"/>
      <c r="IO322" s="28"/>
      <c r="IP322" s="28"/>
      <c r="IQ322" s="28"/>
      <c r="IR322" s="28"/>
      <c r="IS322" s="28"/>
      <c r="IT322" s="28"/>
      <c r="IU322" s="28"/>
      <c r="IV322" s="28"/>
    </row>
    <row r="323" spans="1:256" s="91" customFormat="1" x14ac:dyDescent="0.25">
      <c r="A323" s="28"/>
      <c r="B323" s="28"/>
      <c r="C323" s="28"/>
      <c r="D323" s="97"/>
      <c r="E323" s="98"/>
      <c r="F323" s="94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  <c r="FU323" s="28"/>
      <c r="FV323" s="28"/>
      <c r="FW323" s="28"/>
      <c r="FX323" s="28"/>
      <c r="FY323" s="28"/>
      <c r="FZ323" s="28"/>
      <c r="GA323" s="28"/>
      <c r="GB323" s="28"/>
      <c r="GC323" s="28"/>
      <c r="GD323" s="28"/>
      <c r="GE323" s="28"/>
      <c r="GF323" s="28"/>
      <c r="GG323" s="28"/>
      <c r="GH323" s="28"/>
      <c r="GI323" s="28"/>
      <c r="GJ323" s="28"/>
      <c r="GK323" s="28"/>
      <c r="GL323" s="28"/>
      <c r="GM323" s="28"/>
      <c r="GN323" s="28"/>
      <c r="GO323" s="28"/>
      <c r="GP323" s="28"/>
      <c r="GQ323" s="28"/>
      <c r="GR323" s="28"/>
      <c r="GS323" s="28"/>
      <c r="GT323" s="28"/>
      <c r="GU323" s="28"/>
      <c r="GV323" s="28"/>
      <c r="GW323" s="28"/>
      <c r="GX323" s="28"/>
      <c r="GY323" s="28"/>
      <c r="GZ323" s="28"/>
      <c r="HA323" s="28"/>
      <c r="HB323" s="28"/>
      <c r="HC323" s="28"/>
      <c r="HD323" s="28"/>
      <c r="HE323" s="28"/>
      <c r="HF323" s="28"/>
      <c r="HG323" s="28"/>
      <c r="HH323" s="28"/>
      <c r="HI323" s="28"/>
      <c r="HJ323" s="28"/>
      <c r="HK323" s="28"/>
      <c r="HL323" s="28"/>
      <c r="HM323" s="28"/>
      <c r="HN323" s="28"/>
      <c r="HO323" s="28"/>
      <c r="HP323" s="28"/>
      <c r="HQ323" s="28"/>
      <c r="HR323" s="28"/>
      <c r="HS323" s="28"/>
      <c r="HT323" s="28"/>
      <c r="HU323" s="28"/>
      <c r="HV323" s="28"/>
      <c r="HW323" s="28"/>
      <c r="HX323" s="28"/>
      <c r="HY323" s="28"/>
      <c r="HZ323" s="28"/>
      <c r="IA323" s="28"/>
      <c r="IB323" s="28"/>
      <c r="IC323" s="28"/>
      <c r="ID323" s="28"/>
      <c r="IE323" s="28"/>
      <c r="IF323" s="28"/>
      <c r="IG323" s="28"/>
      <c r="IH323" s="28"/>
      <c r="II323" s="28"/>
      <c r="IJ323" s="28"/>
      <c r="IK323" s="28"/>
      <c r="IL323" s="28"/>
      <c r="IM323" s="28"/>
      <c r="IN323" s="28"/>
      <c r="IO323" s="28"/>
      <c r="IP323" s="28"/>
      <c r="IQ323" s="28"/>
      <c r="IR323" s="28"/>
      <c r="IS323" s="28"/>
      <c r="IT323" s="28"/>
      <c r="IU323" s="28"/>
      <c r="IV323" s="28"/>
    </row>
    <row r="324" spans="1:256" s="91" customFormat="1" x14ac:dyDescent="0.25">
      <c r="A324" s="28"/>
      <c r="B324" s="28"/>
      <c r="C324" s="28"/>
      <c r="D324" s="97"/>
      <c r="E324" s="98"/>
      <c r="F324" s="95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  <c r="ES324" s="28"/>
      <c r="ET324" s="28"/>
      <c r="EU324" s="28"/>
      <c r="EV324" s="28"/>
      <c r="EW324" s="28"/>
      <c r="EX324" s="28"/>
      <c r="EY324" s="28"/>
      <c r="EZ324" s="28"/>
      <c r="FA324" s="28"/>
      <c r="FB324" s="28"/>
      <c r="FC324" s="28"/>
      <c r="FD324" s="28"/>
      <c r="FE324" s="28"/>
      <c r="FF324" s="28"/>
      <c r="FG324" s="28"/>
      <c r="FH324" s="28"/>
      <c r="FI324" s="28"/>
      <c r="FJ324" s="28"/>
      <c r="FK324" s="28"/>
      <c r="FL324" s="28"/>
      <c r="FM324" s="28"/>
      <c r="FN324" s="28"/>
      <c r="FO324" s="28"/>
      <c r="FP324" s="28"/>
      <c r="FQ324" s="28"/>
      <c r="FR324" s="28"/>
      <c r="FS324" s="28"/>
      <c r="FT324" s="28"/>
      <c r="FU324" s="28"/>
      <c r="FV324" s="28"/>
      <c r="FW324" s="28"/>
      <c r="FX324" s="28"/>
      <c r="FY324" s="28"/>
      <c r="FZ324" s="28"/>
      <c r="GA324" s="28"/>
      <c r="GB324" s="28"/>
      <c r="GC324" s="28"/>
      <c r="GD324" s="28"/>
      <c r="GE324" s="28"/>
      <c r="GF324" s="28"/>
      <c r="GG324" s="28"/>
      <c r="GH324" s="28"/>
      <c r="GI324" s="28"/>
      <c r="GJ324" s="28"/>
      <c r="GK324" s="28"/>
      <c r="GL324" s="28"/>
      <c r="GM324" s="28"/>
      <c r="GN324" s="28"/>
      <c r="GO324" s="28"/>
      <c r="GP324" s="28"/>
      <c r="GQ324" s="28"/>
      <c r="GR324" s="28"/>
      <c r="GS324" s="28"/>
      <c r="GT324" s="28"/>
      <c r="GU324" s="28"/>
      <c r="GV324" s="28"/>
      <c r="GW324" s="28"/>
      <c r="GX324" s="28"/>
      <c r="GY324" s="28"/>
      <c r="GZ324" s="28"/>
      <c r="HA324" s="28"/>
      <c r="HB324" s="28"/>
      <c r="HC324" s="28"/>
      <c r="HD324" s="28"/>
      <c r="HE324" s="28"/>
      <c r="HF324" s="28"/>
      <c r="HG324" s="28"/>
      <c r="HH324" s="28"/>
      <c r="HI324" s="28"/>
      <c r="HJ324" s="28"/>
      <c r="HK324" s="28"/>
      <c r="HL324" s="28"/>
      <c r="HM324" s="28"/>
      <c r="HN324" s="28"/>
      <c r="HO324" s="28"/>
      <c r="HP324" s="28"/>
      <c r="HQ324" s="28"/>
      <c r="HR324" s="28"/>
      <c r="HS324" s="28"/>
      <c r="HT324" s="28"/>
      <c r="HU324" s="28"/>
      <c r="HV324" s="28"/>
      <c r="HW324" s="28"/>
      <c r="HX324" s="28"/>
      <c r="HY324" s="28"/>
      <c r="HZ324" s="28"/>
      <c r="IA324" s="28"/>
      <c r="IB324" s="28"/>
      <c r="IC324" s="28"/>
      <c r="ID324" s="28"/>
      <c r="IE324" s="28"/>
      <c r="IF324" s="28"/>
      <c r="IG324" s="28"/>
      <c r="IH324" s="28"/>
      <c r="II324" s="28"/>
      <c r="IJ324" s="28"/>
      <c r="IK324" s="28"/>
      <c r="IL324" s="28"/>
      <c r="IM324" s="28"/>
      <c r="IN324" s="28"/>
      <c r="IO324" s="28"/>
      <c r="IP324" s="28"/>
      <c r="IQ324" s="28"/>
      <c r="IR324" s="28"/>
      <c r="IS324" s="28"/>
      <c r="IT324" s="28"/>
      <c r="IU324" s="28"/>
      <c r="IV324" s="28"/>
    </row>
    <row r="325" spans="1:256" s="91" customFormat="1" x14ac:dyDescent="0.25">
      <c r="A325" s="28"/>
      <c r="B325" s="28"/>
      <c r="C325" s="28"/>
      <c r="D325" s="97"/>
      <c r="E325" s="98"/>
      <c r="F325" s="95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  <c r="ES325" s="28"/>
      <c r="ET325" s="28"/>
      <c r="EU325" s="28"/>
      <c r="EV325" s="28"/>
      <c r="EW325" s="28"/>
      <c r="EX325" s="28"/>
      <c r="EY325" s="28"/>
      <c r="EZ325" s="28"/>
      <c r="FA325" s="28"/>
      <c r="FB325" s="28"/>
      <c r="FC325" s="28"/>
      <c r="FD325" s="28"/>
      <c r="FE325" s="28"/>
      <c r="FF325" s="28"/>
      <c r="FG325" s="28"/>
      <c r="FH325" s="28"/>
      <c r="FI325" s="28"/>
      <c r="FJ325" s="28"/>
      <c r="FK325" s="28"/>
      <c r="FL325" s="28"/>
      <c r="FM325" s="28"/>
      <c r="FN325" s="28"/>
      <c r="FO325" s="28"/>
      <c r="FP325" s="28"/>
      <c r="FQ325" s="28"/>
      <c r="FR325" s="28"/>
      <c r="FS325" s="28"/>
      <c r="FT325" s="28"/>
      <c r="FU325" s="28"/>
      <c r="FV325" s="28"/>
      <c r="FW325" s="28"/>
      <c r="FX325" s="28"/>
      <c r="FY325" s="28"/>
      <c r="FZ325" s="28"/>
      <c r="GA325" s="28"/>
      <c r="GB325" s="28"/>
      <c r="GC325" s="28"/>
      <c r="GD325" s="28"/>
      <c r="GE325" s="28"/>
      <c r="GF325" s="28"/>
      <c r="GG325" s="28"/>
      <c r="GH325" s="28"/>
      <c r="GI325" s="28"/>
      <c r="GJ325" s="28"/>
      <c r="GK325" s="28"/>
      <c r="GL325" s="28"/>
      <c r="GM325" s="28"/>
      <c r="GN325" s="28"/>
      <c r="GO325" s="28"/>
      <c r="GP325" s="28"/>
      <c r="GQ325" s="28"/>
      <c r="GR325" s="28"/>
      <c r="GS325" s="28"/>
      <c r="GT325" s="28"/>
      <c r="GU325" s="28"/>
      <c r="GV325" s="28"/>
      <c r="GW325" s="28"/>
      <c r="GX325" s="28"/>
      <c r="GY325" s="28"/>
      <c r="GZ325" s="28"/>
      <c r="HA325" s="28"/>
      <c r="HB325" s="28"/>
      <c r="HC325" s="28"/>
      <c r="HD325" s="28"/>
      <c r="HE325" s="28"/>
      <c r="HF325" s="28"/>
      <c r="HG325" s="28"/>
      <c r="HH325" s="28"/>
      <c r="HI325" s="28"/>
      <c r="HJ325" s="28"/>
      <c r="HK325" s="28"/>
      <c r="HL325" s="28"/>
      <c r="HM325" s="28"/>
      <c r="HN325" s="28"/>
      <c r="HO325" s="28"/>
      <c r="HP325" s="28"/>
      <c r="HQ325" s="28"/>
      <c r="HR325" s="28"/>
      <c r="HS325" s="28"/>
      <c r="HT325" s="28"/>
      <c r="HU325" s="28"/>
      <c r="HV325" s="28"/>
      <c r="HW325" s="28"/>
      <c r="HX325" s="28"/>
      <c r="HY325" s="28"/>
      <c r="HZ325" s="28"/>
      <c r="IA325" s="28"/>
      <c r="IB325" s="28"/>
      <c r="IC325" s="28"/>
      <c r="ID325" s="28"/>
      <c r="IE325" s="28"/>
      <c r="IF325" s="28"/>
      <c r="IG325" s="28"/>
      <c r="IH325" s="28"/>
      <c r="II325" s="28"/>
      <c r="IJ325" s="28"/>
      <c r="IK325" s="28"/>
      <c r="IL325" s="28"/>
      <c r="IM325" s="28"/>
      <c r="IN325" s="28"/>
      <c r="IO325" s="28"/>
      <c r="IP325" s="28"/>
      <c r="IQ325" s="28"/>
      <c r="IR325" s="28"/>
      <c r="IS325" s="28"/>
      <c r="IT325" s="28"/>
      <c r="IU325" s="28"/>
      <c r="IV325" s="28"/>
    </row>
    <row r="326" spans="1:256" s="91" customFormat="1" x14ac:dyDescent="0.25">
      <c r="A326" s="28"/>
      <c r="B326" s="28"/>
      <c r="C326" s="28"/>
      <c r="D326" s="97"/>
      <c r="E326" s="98"/>
      <c r="F326" s="95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  <c r="ES326" s="28"/>
      <c r="ET326" s="28"/>
      <c r="EU326" s="28"/>
      <c r="EV326" s="28"/>
      <c r="EW326" s="28"/>
      <c r="EX326" s="28"/>
      <c r="EY326" s="28"/>
      <c r="EZ326" s="28"/>
      <c r="FA326" s="28"/>
      <c r="FB326" s="28"/>
      <c r="FC326" s="28"/>
      <c r="FD326" s="28"/>
      <c r="FE326" s="28"/>
      <c r="FF326" s="28"/>
      <c r="FG326" s="28"/>
      <c r="FH326" s="28"/>
      <c r="FI326" s="28"/>
      <c r="FJ326" s="28"/>
      <c r="FK326" s="28"/>
      <c r="FL326" s="28"/>
      <c r="FM326" s="28"/>
      <c r="FN326" s="28"/>
      <c r="FO326" s="28"/>
      <c r="FP326" s="28"/>
      <c r="FQ326" s="28"/>
      <c r="FR326" s="28"/>
      <c r="FS326" s="28"/>
      <c r="FT326" s="28"/>
      <c r="FU326" s="28"/>
      <c r="FV326" s="28"/>
      <c r="FW326" s="28"/>
      <c r="FX326" s="28"/>
      <c r="FY326" s="28"/>
      <c r="FZ326" s="28"/>
      <c r="GA326" s="28"/>
      <c r="GB326" s="28"/>
      <c r="GC326" s="28"/>
      <c r="GD326" s="28"/>
      <c r="GE326" s="28"/>
      <c r="GF326" s="28"/>
      <c r="GG326" s="28"/>
      <c r="GH326" s="28"/>
      <c r="GI326" s="28"/>
      <c r="GJ326" s="28"/>
      <c r="GK326" s="28"/>
      <c r="GL326" s="28"/>
      <c r="GM326" s="28"/>
      <c r="GN326" s="28"/>
      <c r="GO326" s="28"/>
      <c r="GP326" s="28"/>
      <c r="GQ326" s="28"/>
      <c r="GR326" s="28"/>
      <c r="GS326" s="28"/>
      <c r="GT326" s="28"/>
      <c r="GU326" s="28"/>
      <c r="GV326" s="28"/>
      <c r="GW326" s="28"/>
      <c r="GX326" s="28"/>
      <c r="GY326" s="28"/>
      <c r="GZ326" s="28"/>
      <c r="HA326" s="28"/>
      <c r="HB326" s="28"/>
      <c r="HC326" s="28"/>
      <c r="HD326" s="28"/>
      <c r="HE326" s="28"/>
      <c r="HF326" s="28"/>
      <c r="HG326" s="28"/>
      <c r="HH326" s="28"/>
      <c r="HI326" s="28"/>
      <c r="HJ326" s="28"/>
      <c r="HK326" s="28"/>
      <c r="HL326" s="28"/>
      <c r="HM326" s="28"/>
      <c r="HN326" s="28"/>
      <c r="HO326" s="28"/>
      <c r="HP326" s="28"/>
      <c r="HQ326" s="28"/>
      <c r="HR326" s="28"/>
      <c r="HS326" s="28"/>
      <c r="HT326" s="28"/>
      <c r="HU326" s="28"/>
      <c r="HV326" s="28"/>
      <c r="HW326" s="28"/>
      <c r="HX326" s="28"/>
      <c r="HY326" s="28"/>
      <c r="HZ326" s="28"/>
      <c r="IA326" s="28"/>
      <c r="IB326" s="28"/>
      <c r="IC326" s="28"/>
      <c r="ID326" s="28"/>
      <c r="IE326" s="28"/>
      <c r="IF326" s="28"/>
      <c r="IG326" s="28"/>
      <c r="IH326" s="28"/>
      <c r="II326" s="28"/>
      <c r="IJ326" s="28"/>
      <c r="IK326" s="28"/>
      <c r="IL326" s="28"/>
      <c r="IM326" s="28"/>
      <c r="IN326" s="28"/>
      <c r="IO326" s="28"/>
      <c r="IP326" s="28"/>
      <c r="IQ326" s="28"/>
      <c r="IR326" s="28"/>
      <c r="IS326" s="28"/>
      <c r="IT326" s="28"/>
      <c r="IU326" s="28"/>
      <c r="IV326" s="28"/>
    </row>
    <row r="327" spans="1:256" s="91" customFormat="1" x14ac:dyDescent="0.25">
      <c r="A327" s="28"/>
      <c r="B327" s="28"/>
      <c r="C327" s="28"/>
      <c r="D327" s="97"/>
      <c r="E327" s="9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  <c r="ES327" s="28"/>
      <c r="ET327" s="28"/>
      <c r="EU327" s="28"/>
      <c r="EV327" s="28"/>
      <c r="EW327" s="28"/>
      <c r="EX327" s="28"/>
      <c r="EY327" s="28"/>
      <c r="EZ327" s="28"/>
      <c r="FA327" s="28"/>
      <c r="FB327" s="28"/>
      <c r="FC327" s="28"/>
      <c r="FD327" s="28"/>
      <c r="FE327" s="28"/>
      <c r="FF327" s="28"/>
      <c r="FG327" s="28"/>
      <c r="FH327" s="28"/>
      <c r="FI327" s="28"/>
      <c r="FJ327" s="28"/>
      <c r="FK327" s="28"/>
      <c r="FL327" s="28"/>
      <c r="FM327" s="28"/>
      <c r="FN327" s="28"/>
      <c r="FO327" s="28"/>
      <c r="FP327" s="28"/>
      <c r="FQ327" s="28"/>
      <c r="FR327" s="28"/>
      <c r="FS327" s="28"/>
      <c r="FT327" s="28"/>
      <c r="FU327" s="28"/>
      <c r="FV327" s="28"/>
      <c r="FW327" s="28"/>
      <c r="FX327" s="28"/>
      <c r="FY327" s="28"/>
      <c r="FZ327" s="28"/>
      <c r="GA327" s="28"/>
      <c r="GB327" s="28"/>
      <c r="GC327" s="28"/>
      <c r="GD327" s="28"/>
      <c r="GE327" s="28"/>
      <c r="GF327" s="28"/>
      <c r="GG327" s="28"/>
      <c r="GH327" s="28"/>
      <c r="GI327" s="28"/>
      <c r="GJ327" s="28"/>
      <c r="GK327" s="28"/>
      <c r="GL327" s="28"/>
      <c r="GM327" s="28"/>
      <c r="GN327" s="28"/>
      <c r="GO327" s="28"/>
      <c r="GP327" s="28"/>
      <c r="GQ327" s="28"/>
      <c r="GR327" s="28"/>
      <c r="GS327" s="28"/>
      <c r="GT327" s="28"/>
      <c r="GU327" s="28"/>
      <c r="GV327" s="28"/>
      <c r="GW327" s="28"/>
      <c r="GX327" s="28"/>
      <c r="GY327" s="28"/>
      <c r="GZ327" s="28"/>
      <c r="HA327" s="28"/>
      <c r="HB327" s="28"/>
      <c r="HC327" s="28"/>
      <c r="HD327" s="28"/>
      <c r="HE327" s="28"/>
      <c r="HF327" s="28"/>
      <c r="HG327" s="28"/>
      <c r="HH327" s="28"/>
      <c r="HI327" s="28"/>
      <c r="HJ327" s="28"/>
      <c r="HK327" s="28"/>
      <c r="HL327" s="28"/>
      <c r="HM327" s="28"/>
      <c r="HN327" s="28"/>
      <c r="HO327" s="28"/>
      <c r="HP327" s="28"/>
      <c r="HQ327" s="28"/>
      <c r="HR327" s="28"/>
      <c r="HS327" s="28"/>
      <c r="HT327" s="28"/>
      <c r="HU327" s="28"/>
      <c r="HV327" s="28"/>
      <c r="HW327" s="28"/>
      <c r="HX327" s="28"/>
      <c r="HY327" s="28"/>
      <c r="HZ327" s="28"/>
      <c r="IA327" s="28"/>
      <c r="IB327" s="28"/>
      <c r="IC327" s="28"/>
      <c r="ID327" s="28"/>
      <c r="IE327" s="28"/>
      <c r="IF327" s="28"/>
      <c r="IG327" s="28"/>
      <c r="IH327" s="28"/>
      <c r="II327" s="28"/>
      <c r="IJ327" s="28"/>
      <c r="IK327" s="28"/>
      <c r="IL327" s="28"/>
      <c r="IM327" s="28"/>
      <c r="IN327" s="28"/>
      <c r="IO327" s="28"/>
      <c r="IP327" s="28"/>
      <c r="IQ327" s="28"/>
      <c r="IR327" s="28"/>
      <c r="IS327" s="28"/>
      <c r="IT327" s="28"/>
      <c r="IU327" s="28"/>
      <c r="IV327" s="28"/>
    </row>
    <row r="328" spans="1:256" s="91" customFormat="1" x14ac:dyDescent="0.25">
      <c r="A328" s="28"/>
      <c r="B328" s="28"/>
      <c r="C328" s="28"/>
      <c r="D328" s="97"/>
      <c r="E328" s="9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  <c r="ES328" s="28"/>
      <c r="ET328" s="28"/>
      <c r="EU328" s="28"/>
      <c r="EV328" s="28"/>
      <c r="EW328" s="28"/>
      <c r="EX328" s="28"/>
      <c r="EY328" s="28"/>
      <c r="EZ328" s="28"/>
      <c r="FA328" s="28"/>
      <c r="FB328" s="28"/>
      <c r="FC328" s="28"/>
      <c r="FD328" s="28"/>
      <c r="FE328" s="28"/>
      <c r="FF328" s="28"/>
      <c r="FG328" s="28"/>
      <c r="FH328" s="28"/>
      <c r="FI328" s="28"/>
      <c r="FJ328" s="28"/>
      <c r="FK328" s="28"/>
      <c r="FL328" s="28"/>
      <c r="FM328" s="28"/>
      <c r="FN328" s="28"/>
      <c r="FO328" s="28"/>
      <c r="FP328" s="28"/>
      <c r="FQ328" s="28"/>
      <c r="FR328" s="28"/>
      <c r="FS328" s="28"/>
      <c r="FT328" s="28"/>
      <c r="FU328" s="28"/>
      <c r="FV328" s="28"/>
      <c r="FW328" s="28"/>
      <c r="FX328" s="28"/>
      <c r="FY328" s="28"/>
      <c r="FZ328" s="28"/>
      <c r="GA328" s="28"/>
      <c r="GB328" s="28"/>
      <c r="GC328" s="28"/>
      <c r="GD328" s="28"/>
      <c r="GE328" s="28"/>
      <c r="GF328" s="28"/>
      <c r="GG328" s="28"/>
      <c r="GH328" s="28"/>
      <c r="GI328" s="28"/>
      <c r="GJ328" s="28"/>
      <c r="GK328" s="28"/>
      <c r="GL328" s="28"/>
      <c r="GM328" s="28"/>
      <c r="GN328" s="28"/>
      <c r="GO328" s="28"/>
      <c r="GP328" s="28"/>
      <c r="GQ328" s="28"/>
      <c r="GR328" s="28"/>
      <c r="GS328" s="28"/>
      <c r="GT328" s="28"/>
      <c r="GU328" s="28"/>
      <c r="GV328" s="28"/>
      <c r="GW328" s="28"/>
      <c r="GX328" s="28"/>
      <c r="GY328" s="28"/>
      <c r="GZ328" s="28"/>
      <c r="HA328" s="28"/>
      <c r="HB328" s="28"/>
      <c r="HC328" s="28"/>
      <c r="HD328" s="28"/>
      <c r="HE328" s="28"/>
      <c r="HF328" s="28"/>
      <c r="HG328" s="28"/>
      <c r="HH328" s="28"/>
      <c r="HI328" s="28"/>
      <c r="HJ328" s="28"/>
      <c r="HK328" s="28"/>
      <c r="HL328" s="28"/>
      <c r="HM328" s="28"/>
      <c r="HN328" s="28"/>
      <c r="HO328" s="28"/>
      <c r="HP328" s="28"/>
      <c r="HQ328" s="28"/>
      <c r="HR328" s="28"/>
      <c r="HS328" s="28"/>
      <c r="HT328" s="28"/>
      <c r="HU328" s="28"/>
      <c r="HV328" s="28"/>
      <c r="HW328" s="28"/>
      <c r="HX328" s="28"/>
      <c r="HY328" s="28"/>
      <c r="HZ328" s="28"/>
      <c r="IA328" s="28"/>
      <c r="IB328" s="28"/>
      <c r="IC328" s="28"/>
      <c r="ID328" s="28"/>
      <c r="IE328" s="28"/>
      <c r="IF328" s="28"/>
      <c r="IG328" s="28"/>
      <c r="IH328" s="28"/>
      <c r="II328" s="28"/>
      <c r="IJ328" s="28"/>
      <c r="IK328" s="28"/>
      <c r="IL328" s="28"/>
      <c r="IM328" s="28"/>
      <c r="IN328" s="28"/>
      <c r="IO328" s="28"/>
      <c r="IP328" s="28"/>
      <c r="IQ328" s="28"/>
      <c r="IR328" s="28"/>
      <c r="IS328" s="28"/>
      <c r="IT328" s="28"/>
      <c r="IU328" s="28"/>
      <c r="IV328" s="28"/>
    </row>
    <row r="329" spans="1:256" s="91" customFormat="1" x14ac:dyDescent="0.25">
      <c r="A329" s="28"/>
      <c r="B329" s="28"/>
      <c r="C329" s="28"/>
      <c r="D329" s="97"/>
      <c r="E329" s="9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  <c r="ES329" s="28"/>
      <c r="ET329" s="28"/>
      <c r="EU329" s="28"/>
      <c r="EV329" s="28"/>
      <c r="EW329" s="28"/>
      <c r="EX329" s="28"/>
      <c r="EY329" s="28"/>
      <c r="EZ329" s="28"/>
      <c r="FA329" s="28"/>
      <c r="FB329" s="28"/>
      <c r="FC329" s="28"/>
      <c r="FD329" s="28"/>
      <c r="FE329" s="28"/>
      <c r="FF329" s="28"/>
      <c r="FG329" s="28"/>
      <c r="FH329" s="28"/>
      <c r="FI329" s="28"/>
      <c r="FJ329" s="28"/>
      <c r="FK329" s="28"/>
      <c r="FL329" s="28"/>
      <c r="FM329" s="28"/>
      <c r="FN329" s="28"/>
      <c r="FO329" s="28"/>
      <c r="FP329" s="28"/>
      <c r="FQ329" s="28"/>
      <c r="FR329" s="28"/>
      <c r="FS329" s="28"/>
      <c r="FT329" s="28"/>
      <c r="FU329" s="28"/>
      <c r="FV329" s="28"/>
      <c r="FW329" s="28"/>
      <c r="FX329" s="28"/>
      <c r="FY329" s="28"/>
      <c r="FZ329" s="28"/>
      <c r="GA329" s="28"/>
      <c r="GB329" s="28"/>
      <c r="GC329" s="28"/>
      <c r="GD329" s="28"/>
      <c r="GE329" s="28"/>
      <c r="GF329" s="28"/>
      <c r="GG329" s="28"/>
      <c r="GH329" s="28"/>
      <c r="GI329" s="28"/>
      <c r="GJ329" s="28"/>
      <c r="GK329" s="28"/>
      <c r="GL329" s="28"/>
      <c r="GM329" s="28"/>
      <c r="GN329" s="28"/>
      <c r="GO329" s="28"/>
      <c r="GP329" s="28"/>
      <c r="GQ329" s="28"/>
      <c r="GR329" s="28"/>
      <c r="GS329" s="28"/>
      <c r="GT329" s="28"/>
      <c r="GU329" s="28"/>
      <c r="GV329" s="28"/>
      <c r="GW329" s="28"/>
      <c r="GX329" s="28"/>
      <c r="GY329" s="28"/>
      <c r="GZ329" s="28"/>
      <c r="HA329" s="28"/>
      <c r="HB329" s="28"/>
      <c r="HC329" s="28"/>
      <c r="HD329" s="28"/>
      <c r="HE329" s="28"/>
      <c r="HF329" s="28"/>
      <c r="HG329" s="28"/>
      <c r="HH329" s="28"/>
      <c r="HI329" s="28"/>
      <c r="HJ329" s="28"/>
      <c r="HK329" s="28"/>
      <c r="HL329" s="28"/>
      <c r="HM329" s="28"/>
      <c r="HN329" s="28"/>
      <c r="HO329" s="28"/>
      <c r="HP329" s="28"/>
      <c r="HQ329" s="28"/>
      <c r="HR329" s="28"/>
      <c r="HS329" s="28"/>
      <c r="HT329" s="28"/>
      <c r="HU329" s="28"/>
      <c r="HV329" s="28"/>
      <c r="HW329" s="28"/>
      <c r="HX329" s="28"/>
      <c r="HY329" s="28"/>
      <c r="HZ329" s="28"/>
      <c r="IA329" s="28"/>
      <c r="IB329" s="28"/>
      <c r="IC329" s="28"/>
      <c r="ID329" s="28"/>
      <c r="IE329" s="28"/>
      <c r="IF329" s="28"/>
      <c r="IG329" s="28"/>
      <c r="IH329" s="28"/>
      <c r="II329" s="28"/>
      <c r="IJ329" s="28"/>
      <c r="IK329" s="28"/>
      <c r="IL329" s="28"/>
      <c r="IM329" s="28"/>
      <c r="IN329" s="28"/>
      <c r="IO329" s="28"/>
      <c r="IP329" s="28"/>
      <c r="IQ329" s="28"/>
      <c r="IR329" s="28"/>
      <c r="IS329" s="28"/>
      <c r="IT329" s="28"/>
      <c r="IU329" s="28"/>
      <c r="IV329" s="28"/>
    </row>
    <row r="330" spans="1:256" s="91" customFormat="1" x14ac:dyDescent="0.25">
      <c r="A330" s="7"/>
      <c r="B330" s="7"/>
      <c r="C330" s="7"/>
      <c r="D330" s="88"/>
      <c r="E330" s="89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/>
      <c r="GS330" s="7"/>
      <c r="GT330" s="7"/>
      <c r="GU330" s="7"/>
      <c r="GV330" s="7"/>
      <c r="GW330" s="7"/>
      <c r="GX330" s="7"/>
      <c r="GY330" s="7"/>
      <c r="GZ330" s="7"/>
      <c r="HA330" s="7"/>
      <c r="HB330" s="7"/>
      <c r="HC330" s="7"/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  <c r="IC330" s="7"/>
      <c r="ID330" s="7"/>
      <c r="IE330" s="7"/>
      <c r="IF330" s="7"/>
      <c r="IG330" s="7"/>
      <c r="IH330" s="7"/>
      <c r="II330" s="7"/>
      <c r="IJ330" s="7"/>
      <c r="IK330" s="7"/>
      <c r="IL330" s="7"/>
      <c r="IM330" s="7"/>
      <c r="IN330" s="7"/>
      <c r="IO330" s="7"/>
      <c r="IP330" s="7"/>
      <c r="IQ330" s="7"/>
      <c r="IR330" s="7"/>
      <c r="IS330" s="7"/>
      <c r="IT330" s="7"/>
      <c r="IU330" s="7"/>
      <c r="IV330" s="7"/>
    </row>
    <row r="331" spans="1:256" s="91" customFormat="1" x14ac:dyDescent="0.25">
      <c r="A331" s="7"/>
      <c r="B331" s="7"/>
      <c r="C331" s="7"/>
      <c r="D331" s="88"/>
      <c r="E331" s="89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  <c r="GN331" s="7"/>
      <c r="GO331" s="7"/>
      <c r="GP331" s="7"/>
      <c r="GQ331" s="7"/>
      <c r="GR331" s="7"/>
      <c r="GS331" s="7"/>
      <c r="GT331" s="7"/>
      <c r="GU331" s="7"/>
      <c r="GV331" s="7"/>
      <c r="GW331" s="7"/>
      <c r="GX331" s="7"/>
      <c r="GY331" s="7"/>
      <c r="GZ331" s="7"/>
      <c r="HA331" s="7"/>
      <c r="HB331" s="7"/>
      <c r="HC331" s="7"/>
      <c r="HD331" s="7"/>
      <c r="HE331" s="7"/>
      <c r="HF331" s="7"/>
      <c r="HG331" s="7"/>
      <c r="HH331" s="7"/>
      <c r="HI331" s="7"/>
      <c r="HJ331" s="7"/>
      <c r="HK331" s="7"/>
      <c r="HL331" s="7"/>
      <c r="HM331" s="7"/>
      <c r="HN331" s="7"/>
      <c r="HO331" s="7"/>
      <c r="HP331" s="7"/>
      <c r="HQ331" s="7"/>
      <c r="HR331" s="7"/>
      <c r="HS331" s="7"/>
      <c r="HT331" s="7"/>
      <c r="HU331" s="7"/>
      <c r="HV331" s="7"/>
      <c r="HW331" s="7"/>
      <c r="HX331" s="7"/>
      <c r="HY331" s="7"/>
      <c r="HZ331" s="7"/>
      <c r="IA331" s="7"/>
      <c r="IB331" s="7"/>
      <c r="IC331" s="7"/>
      <c r="ID331" s="7"/>
      <c r="IE331" s="7"/>
      <c r="IF331" s="7"/>
      <c r="IG331" s="7"/>
      <c r="IH331" s="7"/>
      <c r="II331" s="7"/>
      <c r="IJ331" s="7"/>
      <c r="IK331" s="7"/>
      <c r="IL331" s="7"/>
      <c r="IM331" s="7"/>
      <c r="IN331" s="7"/>
      <c r="IO331" s="7"/>
      <c r="IP331" s="7"/>
      <c r="IQ331" s="7"/>
      <c r="IR331" s="7"/>
      <c r="IS331" s="7"/>
      <c r="IT331" s="7"/>
      <c r="IU331" s="7"/>
      <c r="IV331" s="7"/>
    </row>
    <row r="332" spans="1:256" s="91" customFormat="1" x14ac:dyDescent="0.25">
      <c r="A332" s="7"/>
      <c r="B332" s="7"/>
      <c r="C332" s="7"/>
      <c r="D332" s="88"/>
      <c r="E332" s="89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/>
      <c r="FZ332" s="7"/>
      <c r="GA332" s="7"/>
      <c r="GB332" s="7"/>
      <c r="GC332" s="7"/>
      <c r="GD332" s="7"/>
      <c r="GE332" s="7"/>
      <c r="GF332" s="7"/>
      <c r="GG332" s="7"/>
      <c r="GH332" s="7"/>
      <c r="GI332" s="7"/>
      <c r="GJ332" s="7"/>
      <c r="GK332" s="7"/>
      <c r="GL332" s="7"/>
      <c r="GM332" s="7"/>
      <c r="GN332" s="7"/>
      <c r="GO332" s="7"/>
      <c r="GP332" s="7"/>
      <c r="GQ332" s="7"/>
      <c r="GR332" s="7"/>
      <c r="GS332" s="7"/>
      <c r="GT332" s="7"/>
      <c r="GU332" s="7"/>
      <c r="GV332" s="7"/>
      <c r="GW332" s="7"/>
      <c r="GX332" s="7"/>
      <c r="GY332" s="7"/>
      <c r="GZ332" s="7"/>
      <c r="HA332" s="7"/>
      <c r="HB332" s="7"/>
      <c r="HC332" s="7"/>
      <c r="HD332" s="7"/>
      <c r="HE332" s="7"/>
      <c r="HF332" s="7"/>
      <c r="HG332" s="7"/>
      <c r="HH332" s="7"/>
      <c r="HI332" s="7"/>
      <c r="HJ332" s="7"/>
      <c r="HK332" s="7"/>
      <c r="HL332" s="7"/>
      <c r="HM332" s="7"/>
      <c r="HN332" s="7"/>
      <c r="HO332" s="7"/>
      <c r="HP332" s="7"/>
      <c r="HQ332" s="7"/>
      <c r="HR332" s="7"/>
      <c r="HS332" s="7"/>
      <c r="HT332" s="7"/>
      <c r="HU332" s="7"/>
      <c r="HV332" s="7"/>
      <c r="HW332" s="7"/>
      <c r="HX332" s="7"/>
      <c r="HY332" s="7"/>
      <c r="HZ332" s="7"/>
      <c r="IA332" s="7"/>
      <c r="IB332" s="7"/>
      <c r="IC332" s="7"/>
      <c r="ID332" s="7"/>
      <c r="IE332" s="7"/>
      <c r="IF332" s="7"/>
      <c r="IG332" s="7"/>
      <c r="IH332" s="7"/>
      <c r="II332" s="7"/>
      <c r="IJ332" s="7"/>
      <c r="IK332" s="7"/>
      <c r="IL332" s="7"/>
      <c r="IM332" s="7"/>
      <c r="IN332" s="7"/>
      <c r="IO332" s="7"/>
      <c r="IP332" s="7"/>
      <c r="IQ332" s="7"/>
      <c r="IR332" s="7"/>
      <c r="IS332" s="7"/>
      <c r="IT332" s="7"/>
      <c r="IU332" s="7"/>
      <c r="IV332" s="7"/>
    </row>
    <row r="333" spans="1:256" s="91" customFormat="1" x14ac:dyDescent="0.25">
      <c r="A333" s="7"/>
      <c r="B333" s="7"/>
      <c r="C333" s="7"/>
      <c r="D333" s="88"/>
      <c r="E333" s="89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/>
      <c r="GS333" s="7"/>
      <c r="GT333" s="7"/>
      <c r="GU333" s="7"/>
      <c r="GV333" s="7"/>
      <c r="GW333" s="7"/>
      <c r="GX333" s="7"/>
      <c r="GY333" s="7"/>
      <c r="GZ333" s="7"/>
      <c r="HA333" s="7"/>
      <c r="HB333" s="7"/>
      <c r="HC333" s="7"/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  <c r="IC333" s="7"/>
      <c r="ID333" s="7"/>
      <c r="IE333" s="7"/>
      <c r="IF333" s="7"/>
      <c r="IG333" s="7"/>
      <c r="IH333" s="7"/>
      <c r="II333" s="7"/>
      <c r="IJ333" s="7"/>
      <c r="IK333" s="7"/>
      <c r="IL333" s="7"/>
      <c r="IM333" s="7"/>
      <c r="IN333" s="7"/>
      <c r="IO333" s="7"/>
      <c r="IP333" s="7"/>
      <c r="IQ333" s="7"/>
      <c r="IR333" s="7"/>
      <c r="IS333" s="7"/>
      <c r="IT333" s="7"/>
      <c r="IU333" s="7"/>
      <c r="IV333" s="7"/>
    </row>
    <row r="334" spans="1:256" s="91" customFormat="1" x14ac:dyDescent="0.25">
      <c r="A334" s="7"/>
      <c r="B334" s="7"/>
      <c r="C334" s="7"/>
      <c r="D334" s="88"/>
      <c r="E334" s="89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  <c r="ID334" s="7"/>
      <c r="IE334" s="7"/>
      <c r="IF334" s="7"/>
      <c r="IG334" s="7"/>
      <c r="IH334" s="7"/>
      <c r="II334" s="7"/>
      <c r="IJ334" s="7"/>
      <c r="IK334" s="7"/>
      <c r="IL334" s="7"/>
      <c r="IM334" s="7"/>
      <c r="IN334" s="7"/>
      <c r="IO334" s="7"/>
      <c r="IP334" s="7"/>
      <c r="IQ334" s="7"/>
      <c r="IR334" s="7"/>
      <c r="IS334" s="7"/>
      <c r="IT334" s="7"/>
      <c r="IU334" s="7"/>
      <c r="IV334" s="7"/>
    </row>
    <row r="335" spans="1:256" s="91" customFormat="1" x14ac:dyDescent="0.25">
      <c r="A335" s="7"/>
      <c r="B335" s="7"/>
      <c r="C335" s="7"/>
      <c r="D335" s="88"/>
      <c r="E335" s="89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  <c r="IO335" s="7"/>
      <c r="IP335" s="7"/>
      <c r="IQ335" s="7"/>
      <c r="IR335" s="7"/>
      <c r="IS335" s="7"/>
      <c r="IT335" s="7"/>
      <c r="IU335" s="7"/>
      <c r="IV335" s="7"/>
    </row>
    <row r="336" spans="1:256" s="91" customFormat="1" x14ac:dyDescent="0.25">
      <c r="A336" s="7"/>
      <c r="B336" s="7"/>
      <c r="C336" s="7"/>
      <c r="D336" s="88"/>
      <c r="E336" s="89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  <c r="IC336" s="7"/>
      <c r="ID336" s="7"/>
      <c r="IE336" s="7"/>
      <c r="IF336" s="7"/>
      <c r="IG336" s="7"/>
      <c r="IH336" s="7"/>
      <c r="II336" s="7"/>
      <c r="IJ336" s="7"/>
      <c r="IK336" s="7"/>
      <c r="IL336" s="7"/>
      <c r="IM336" s="7"/>
      <c r="IN336" s="7"/>
      <c r="IO336" s="7"/>
      <c r="IP336" s="7"/>
      <c r="IQ336" s="7"/>
      <c r="IR336" s="7"/>
      <c r="IS336" s="7"/>
      <c r="IT336" s="7"/>
      <c r="IU336" s="7"/>
      <c r="IV336" s="7"/>
    </row>
    <row r="337" spans="1:256" s="91" customFormat="1" x14ac:dyDescent="0.25">
      <c r="A337" s="7"/>
      <c r="B337" s="7"/>
      <c r="C337" s="7"/>
      <c r="D337" s="88"/>
      <c r="E337" s="89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/>
      <c r="GS337" s="7"/>
      <c r="GT337" s="7"/>
      <c r="GU337" s="7"/>
      <c r="GV337" s="7"/>
      <c r="GW337" s="7"/>
      <c r="GX337" s="7"/>
      <c r="GY337" s="7"/>
      <c r="GZ337" s="7"/>
      <c r="HA337" s="7"/>
      <c r="HB337" s="7"/>
      <c r="HC337" s="7"/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  <c r="IC337" s="7"/>
      <c r="ID337" s="7"/>
      <c r="IE337" s="7"/>
      <c r="IF337" s="7"/>
      <c r="IG337" s="7"/>
      <c r="IH337" s="7"/>
      <c r="II337" s="7"/>
      <c r="IJ337" s="7"/>
      <c r="IK337" s="7"/>
      <c r="IL337" s="7"/>
      <c r="IM337" s="7"/>
      <c r="IN337" s="7"/>
      <c r="IO337" s="7"/>
      <c r="IP337" s="7"/>
      <c r="IQ337" s="7"/>
      <c r="IR337" s="7"/>
      <c r="IS337" s="7"/>
      <c r="IT337" s="7"/>
      <c r="IU337" s="7"/>
      <c r="IV337" s="7"/>
    </row>
    <row r="338" spans="1:256" s="91" customFormat="1" x14ac:dyDescent="0.25">
      <c r="A338" s="7"/>
      <c r="B338" s="7"/>
      <c r="C338" s="7"/>
      <c r="D338" s="88"/>
      <c r="E338" s="89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  <c r="IH338" s="7"/>
      <c r="II338" s="7"/>
      <c r="IJ338" s="7"/>
      <c r="IK338" s="7"/>
      <c r="IL338" s="7"/>
      <c r="IM338" s="7"/>
      <c r="IN338" s="7"/>
      <c r="IO338" s="7"/>
      <c r="IP338" s="7"/>
      <c r="IQ338" s="7"/>
      <c r="IR338" s="7"/>
      <c r="IS338" s="7"/>
      <c r="IT338" s="7"/>
      <c r="IU338" s="7"/>
      <c r="IV338" s="7"/>
    </row>
    <row r="339" spans="1:256" s="91" customFormat="1" x14ac:dyDescent="0.25">
      <c r="A339" s="7"/>
      <c r="B339" s="7"/>
      <c r="C339" s="7"/>
      <c r="D339" s="88"/>
      <c r="E339" s="89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/>
      <c r="GS339" s="7"/>
      <c r="GT339" s="7"/>
      <c r="GU339" s="7"/>
      <c r="GV339" s="7"/>
      <c r="GW339" s="7"/>
      <c r="GX339" s="7"/>
      <c r="GY339" s="7"/>
      <c r="GZ339" s="7"/>
      <c r="HA339" s="7"/>
      <c r="HB339" s="7"/>
      <c r="HC339" s="7"/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  <c r="IC339" s="7"/>
      <c r="ID339" s="7"/>
      <c r="IE339" s="7"/>
      <c r="IF339" s="7"/>
      <c r="IG339" s="7"/>
      <c r="IH339" s="7"/>
      <c r="II339" s="7"/>
      <c r="IJ339" s="7"/>
      <c r="IK339" s="7"/>
      <c r="IL339" s="7"/>
      <c r="IM339" s="7"/>
      <c r="IN339" s="7"/>
      <c r="IO339" s="7"/>
      <c r="IP339" s="7"/>
      <c r="IQ339" s="7"/>
      <c r="IR339" s="7"/>
      <c r="IS339" s="7"/>
      <c r="IT339" s="7"/>
      <c r="IU339" s="7"/>
      <c r="IV339" s="7"/>
    </row>
    <row r="340" spans="1:256" s="91" customFormat="1" x14ac:dyDescent="0.25">
      <c r="A340" s="7"/>
      <c r="B340" s="7"/>
      <c r="C340" s="7"/>
      <c r="D340" s="88"/>
      <c r="E340" s="89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  <c r="IP340" s="7"/>
      <c r="IQ340" s="7"/>
      <c r="IR340" s="7"/>
      <c r="IS340" s="7"/>
      <c r="IT340" s="7"/>
      <c r="IU340" s="7"/>
      <c r="IV340" s="7"/>
    </row>
    <row r="341" spans="1:256" s="91" customFormat="1" x14ac:dyDescent="0.25">
      <c r="A341" s="7"/>
      <c r="B341" s="7"/>
      <c r="C341" s="7"/>
      <c r="D341" s="88"/>
      <c r="E341" s="89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  <c r="IP341" s="7"/>
      <c r="IQ341" s="7"/>
      <c r="IR341" s="7"/>
      <c r="IS341" s="7"/>
      <c r="IT341" s="7"/>
      <c r="IU341" s="7"/>
      <c r="IV341" s="7"/>
    </row>
    <row r="342" spans="1:256" s="91" customFormat="1" x14ac:dyDescent="0.25">
      <c r="A342" s="7"/>
      <c r="B342" s="7"/>
      <c r="C342" s="7"/>
      <c r="D342" s="88"/>
      <c r="E342" s="89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  <c r="IP342" s="7"/>
      <c r="IQ342" s="7"/>
      <c r="IR342" s="7"/>
      <c r="IS342" s="7"/>
      <c r="IT342" s="7"/>
      <c r="IU342" s="7"/>
      <c r="IV342" s="7"/>
    </row>
    <row r="343" spans="1:256" s="91" customFormat="1" x14ac:dyDescent="0.25">
      <c r="A343" s="7"/>
      <c r="B343" s="7"/>
      <c r="C343" s="7"/>
      <c r="D343" s="88"/>
      <c r="E343" s="89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  <c r="IN343" s="7"/>
      <c r="IO343" s="7"/>
      <c r="IP343" s="7"/>
      <c r="IQ343" s="7"/>
      <c r="IR343" s="7"/>
      <c r="IS343" s="7"/>
      <c r="IT343" s="7"/>
      <c r="IU343" s="7"/>
      <c r="IV343" s="7"/>
    </row>
    <row r="344" spans="1:256" s="91" customFormat="1" x14ac:dyDescent="0.25">
      <c r="A344" s="7"/>
      <c r="B344" s="7"/>
      <c r="C344" s="7"/>
      <c r="D344" s="88"/>
      <c r="E344" s="89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  <c r="IN344" s="7"/>
      <c r="IO344" s="7"/>
      <c r="IP344" s="7"/>
      <c r="IQ344" s="7"/>
      <c r="IR344" s="7"/>
      <c r="IS344" s="7"/>
      <c r="IT344" s="7"/>
      <c r="IU344" s="7"/>
      <c r="IV344" s="7"/>
    </row>
    <row r="345" spans="1:256" s="91" customFormat="1" x14ac:dyDescent="0.25">
      <c r="A345" s="7"/>
      <c r="B345" s="7"/>
      <c r="C345" s="7"/>
      <c r="D345" s="88"/>
      <c r="E345" s="89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/>
      <c r="GS345" s="7"/>
      <c r="GT345" s="7"/>
      <c r="GU345" s="7"/>
      <c r="GV345" s="7"/>
      <c r="GW345" s="7"/>
      <c r="GX345" s="7"/>
      <c r="GY345" s="7"/>
      <c r="GZ345" s="7"/>
      <c r="HA345" s="7"/>
      <c r="HB345" s="7"/>
      <c r="HC345" s="7"/>
      <c r="HD345" s="7"/>
      <c r="HE345" s="7"/>
      <c r="HF345" s="7"/>
      <c r="HG345" s="7"/>
      <c r="HH345" s="7"/>
      <c r="HI345" s="7"/>
      <c r="HJ345" s="7"/>
      <c r="HK345" s="7"/>
      <c r="HL345" s="7"/>
      <c r="HM345" s="7"/>
      <c r="HN345" s="7"/>
      <c r="HO345" s="7"/>
      <c r="HP345" s="7"/>
      <c r="HQ345" s="7"/>
      <c r="HR345" s="7"/>
      <c r="HS345" s="7"/>
      <c r="HT345" s="7"/>
      <c r="HU345" s="7"/>
      <c r="HV345" s="7"/>
      <c r="HW345" s="7"/>
      <c r="HX345" s="7"/>
      <c r="HY345" s="7"/>
      <c r="HZ345" s="7"/>
      <c r="IA345" s="7"/>
      <c r="IB345" s="7"/>
      <c r="IC345" s="7"/>
      <c r="ID345" s="7"/>
      <c r="IE345" s="7"/>
      <c r="IF345" s="7"/>
      <c r="IG345" s="7"/>
      <c r="IH345" s="7"/>
      <c r="II345" s="7"/>
      <c r="IJ345" s="7"/>
      <c r="IK345" s="7"/>
      <c r="IL345" s="7"/>
      <c r="IM345" s="7"/>
      <c r="IN345" s="7"/>
      <c r="IO345" s="7"/>
      <c r="IP345" s="7"/>
      <c r="IQ345" s="7"/>
      <c r="IR345" s="7"/>
      <c r="IS345" s="7"/>
      <c r="IT345" s="7"/>
      <c r="IU345" s="7"/>
      <c r="IV345" s="7"/>
    </row>
    <row r="346" spans="1:256" s="91" customFormat="1" x14ac:dyDescent="0.25">
      <c r="A346" s="7"/>
      <c r="B346" s="7"/>
      <c r="C346" s="7"/>
      <c r="D346" s="88"/>
      <c r="E346" s="89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  <c r="IH346" s="7"/>
      <c r="II346" s="7"/>
      <c r="IJ346" s="7"/>
      <c r="IK346" s="7"/>
      <c r="IL346" s="7"/>
      <c r="IM346" s="7"/>
      <c r="IN346" s="7"/>
      <c r="IO346" s="7"/>
      <c r="IP346" s="7"/>
      <c r="IQ346" s="7"/>
      <c r="IR346" s="7"/>
      <c r="IS346" s="7"/>
      <c r="IT346" s="7"/>
      <c r="IU346" s="7"/>
      <c r="IV346" s="7"/>
    </row>
    <row r="347" spans="1:256" s="91" customFormat="1" x14ac:dyDescent="0.25">
      <c r="A347" s="7"/>
      <c r="B347" s="7"/>
      <c r="C347" s="7"/>
      <c r="D347" s="88"/>
      <c r="E347" s="89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  <c r="IP347" s="7"/>
      <c r="IQ347" s="7"/>
      <c r="IR347" s="7"/>
      <c r="IS347" s="7"/>
      <c r="IT347" s="7"/>
      <c r="IU347" s="7"/>
      <c r="IV347" s="7"/>
    </row>
    <row r="348" spans="1:256" s="91" customFormat="1" x14ac:dyDescent="0.25">
      <c r="A348" s="7"/>
      <c r="B348" s="7"/>
      <c r="C348" s="7"/>
      <c r="D348" s="88"/>
      <c r="E348" s="89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  <c r="HZ348" s="7"/>
      <c r="IA348" s="7"/>
      <c r="IB348" s="7"/>
      <c r="IC348" s="7"/>
      <c r="ID348" s="7"/>
      <c r="IE348" s="7"/>
      <c r="IF348" s="7"/>
      <c r="IG348" s="7"/>
      <c r="IH348" s="7"/>
      <c r="II348" s="7"/>
      <c r="IJ348" s="7"/>
      <c r="IK348" s="7"/>
      <c r="IL348" s="7"/>
      <c r="IM348" s="7"/>
      <c r="IN348" s="7"/>
      <c r="IO348" s="7"/>
      <c r="IP348" s="7"/>
      <c r="IQ348" s="7"/>
      <c r="IR348" s="7"/>
      <c r="IS348" s="7"/>
      <c r="IT348" s="7"/>
      <c r="IU348" s="7"/>
      <c r="IV348" s="7"/>
    </row>
    <row r="349" spans="1:256" s="91" customFormat="1" x14ac:dyDescent="0.25">
      <c r="A349" s="7"/>
      <c r="B349" s="7"/>
      <c r="C349" s="7"/>
      <c r="D349" s="88"/>
      <c r="E349" s="89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  <c r="ID349" s="7"/>
      <c r="IE349" s="7"/>
      <c r="IF349" s="7"/>
      <c r="IG349" s="7"/>
      <c r="IH349" s="7"/>
      <c r="II349" s="7"/>
      <c r="IJ349" s="7"/>
      <c r="IK349" s="7"/>
      <c r="IL349" s="7"/>
      <c r="IM349" s="7"/>
      <c r="IN349" s="7"/>
      <c r="IO349" s="7"/>
      <c r="IP349" s="7"/>
      <c r="IQ349" s="7"/>
      <c r="IR349" s="7"/>
      <c r="IS349" s="7"/>
      <c r="IT349" s="7"/>
      <c r="IU349" s="7"/>
      <c r="IV349" s="7"/>
    </row>
    <row r="350" spans="1:256" s="91" customFormat="1" x14ac:dyDescent="0.25">
      <c r="A350" s="7"/>
      <c r="B350" s="7"/>
      <c r="C350" s="7"/>
      <c r="D350" s="88"/>
      <c r="E350" s="89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  <c r="IO350" s="7"/>
      <c r="IP350" s="7"/>
      <c r="IQ350" s="7"/>
      <c r="IR350" s="7"/>
      <c r="IS350" s="7"/>
      <c r="IT350" s="7"/>
      <c r="IU350" s="7"/>
      <c r="IV350" s="7"/>
    </row>
    <row r="351" spans="1:256" s="91" customFormat="1" x14ac:dyDescent="0.25">
      <c r="A351" s="7"/>
      <c r="B351" s="7"/>
      <c r="C351" s="7"/>
      <c r="D351" s="88"/>
      <c r="E351" s="89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  <c r="IP351" s="7"/>
      <c r="IQ351" s="7"/>
      <c r="IR351" s="7"/>
      <c r="IS351" s="7"/>
      <c r="IT351" s="7"/>
      <c r="IU351" s="7"/>
      <c r="IV351" s="7"/>
    </row>
    <row r="352" spans="1:256" s="91" customFormat="1" x14ac:dyDescent="0.25">
      <c r="A352" s="7"/>
      <c r="B352" s="7"/>
      <c r="C352" s="7"/>
      <c r="D352" s="88"/>
      <c r="E352" s="89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  <c r="IO352" s="7"/>
      <c r="IP352" s="7"/>
      <c r="IQ352" s="7"/>
      <c r="IR352" s="7"/>
      <c r="IS352" s="7"/>
      <c r="IT352" s="7"/>
      <c r="IU352" s="7"/>
      <c r="IV352" s="7"/>
    </row>
    <row r="353" spans="1:256" s="91" customFormat="1" x14ac:dyDescent="0.25">
      <c r="A353" s="7"/>
      <c r="B353" s="7"/>
      <c r="C353" s="7"/>
      <c r="D353" s="88"/>
      <c r="E353" s="89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  <c r="IO353" s="7"/>
      <c r="IP353" s="7"/>
      <c r="IQ353" s="7"/>
      <c r="IR353" s="7"/>
      <c r="IS353" s="7"/>
      <c r="IT353" s="7"/>
      <c r="IU353" s="7"/>
      <c r="IV353" s="7"/>
    </row>
    <row r="354" spans="1:256" s="91" customFormat="1" x14ac:dyDescent="0.25">
      <c r="A354" s="7"/>
      <c r="B354" s="7"/>
      <c r="C354" s="7"/>
      <c r="D354" s="88"/>
      <c r="E354" s="89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  <c r="IN354" s="7"/>
      <c r="IO354" s="7"/>
      <c r="IP354" s="7"/>
      <c r="IQ354" s="7"/>
      <c r="IR354" s="7"/>
      <c r="IS354" s="7"/>
      <c r="IT354" s="7"/>
      <c r="IU354" s="7"/>
      <c r="IV354" s="7"/>
    </row>
    <row r="355" spans="1:256" s="91" customFormat="1" x14ac:dyDescent="0.25">
      <c r="A355" s="7"/>
      <c r="B355" s="7"/>
      <c r="C355" s="7"/>
      <c r="D355" s="88"/>
      <c r="E355" s="89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  <c r="IP355" s="7"/>
      <c r="IQ355" s="7"/>
      <c r="IR355" s="7"/>
      <c r="IS355" s="7"/>
      <c r="IT355" s="7"/>
      <c r="IU355" s="7"/>
      <c r="IV355" s="7"/>
    </row>
    <row r="356" spans="1:256" s="91" customFormat="1" x14ac:dyDescent="0.25">
      <c r="A356" s="7"/>
      <c r="B356" s="7"/>
      <c r="C356" s="7"/>
      <c r="D356" s="88"/>
      <c r="E356" s="89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  <c r="IC356" s="7"/>
      <c r="ID356" s="7"/>
      <c r="IE356" s="7"/>
      <c r="IF356" s="7"/>
      <c r="IG356" s="7"/>
      <c r="IH356" s="7"/>
      <c r="II356" s="7"/>
      <c r="IJ356" s="7"/>
      <c r="IK356" s="7"/>
      <c r="IL356" s="7"/>
      <c r="IM356" s="7"/>
      <c r="IN356" s="7"/>
      <c r="IO356" s="7"/>
      <c r="IP356" s="7"/>
      <c r="IQ356" s="7"/>
      <c r="IR356" s="7"/>
      <c r="IS356" s="7"/>
      <c r="IT356" s="7"/>
      <c r="IU356" s="7"/>
      <c r="IV356" s="7"/>
    </row>
    <row r="357" spans="1:256" s="91" customFormat="1" x14ac:dyDescent="0.25">
      <c r="A357" s="7"/>
      <c r="B357" s="7"/>
      <c r="C357" s="7"/>
      <c r="D357" s="88"/>
      <c r="E357" s="89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  <c r="IP357" s="7"/>
      <c r="IQ357" s="7"/>
      <c r="IR357" s="7"/>
      <c r="IS357" s="7"/>
      <c r="IT357" s="7"/>
      <c r="IU357" s="7"/>
      <c r="IV357" s="7"/>
    </row>
    <row r="358" spans="1:256" s="91" customFormat="1" x14ac:dyDescent="0.25">
      <c r="A358" s="7"/>
      <c r="B358" s="7"/>
      <c r="C358" s="7"/>
      <c r="D358" s="88"/>
      <c r="E358" s="89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  <c r="IP358" s="7"/>
      <c r="IQ358" s="7"/>
      <c r="IR358" s="7"/>
      <c r="IS358" s="7"/>
      <c r="IT358" s="7"/>
      <c r="IU358" s="7"/>
      <c r="IV358" s="7"/>
    </row>
    <row r="359" spans="1:256" s="91" customFormat="1" x14ac:dyDescent="0.25">
      <c r="A359" s="7"/>
      <c r="B359" s="7"/>
      <c r="C359" s="7"/>
      <c r="D359" s="88"/>
      <c r="E359" s="89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  <c r="IN359" s="7"/>
      <c r="IO359" s="7"/>
      <c r="IP359" s="7"/>
      <c r="IQ359" s="7"/>
      <c r="IR359" s="7"/>
      <c r="IS359" s="7"/>
      <c r="IT359" s="7"/>
      <c r="IU359" s="7"/>
      <c r="IV359" s="7"/>
    </row>
    <row r="360" spans="1:256" s="91" customFormat="1" x14ac:dyDescent="0.25">
      <c r="A360" s="7"/>
      <c r="B360" s="7"/>
      <c r="C360" s="7"/>
      <c r="D360" s="88"/>
      <c r="E360" s="89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  <c r="IR360" s="7"/>
      <c r="IS360" s="7"/>
      <c r="IT360" s="7"/>
      <c r="IU360" s="7"/>
      <c r="IV360" s="7"/>
    </row>
    <row r="361" spans="1:256" s="91" customFormat="1" x14ac:dyDescent="0.25">
      <c r="A361" s="7"/>
      <c r="B361" s="7"/>
      <c r="C361" s="7"/>
      <c r="D361" s="88"/>
      <c r="E361" s="89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  <c r="IN361" s="7"/>
      <c r="IO361" s="7"/>
      <c r="IP361" s="7"/>
      <c r="IQ361" s="7"/>
      <c r="IR361" s="7"/>
      <c r="IS361" s="7"/>
      <c r="IT361" s="7"/>
      <c r="IU361" s="7"/>
      <c r="IV361" s="7"/>
    </row>
    <row r="362" spans="1:256" s="91" customFormat="1" x14ac:dyDescent="0.25">
      <c r="A362" s="7"/>
      <c r="B362" s="7"/>
      <c r="C362" s="7"/>
      <c r="D362" s="88"/>
      <c r="E362" s="89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  <c r="IN362" s="7"/>
      <c r="IO362" s="7"/>
      <c r="IP362" s="7"/>
      <c r="IQ362" s="7"/>
      <c r="IR362" s="7"/>
      <c r="IS362" s="7"/>
      <c r="IT362" s="7"/>
      <c r="IU362" s="7"/>
      <c r="IV362" s="7"/>
    </row>
    <row r="363" spans="1:256" s="91" customFormat="1" x14ac:dyDescent="0.25">
      <c r="A363" s="7"/>
      <c r="B363" s="7"/>
      <c r="C363" s="7"/>
      <c r="D363" s="88"/>
      <c r="E363" s="89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/>
      <c r="GS363" s="7"/>
      <c r="GT363" s="7"/>
      <c r="GU363" s="7"/>
      <c r="GV363" s="7"/>
      <c r="GW363" s="7"/>
      <c r="GX363" s="7"/>
      <c r="GY363" s="7"/>
      <c r="GZ363" s="7"/>
      <c r="HA363" s="7"/>
      <c r="HB363" s="7"/>
      <c r="HC363" s="7"/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  <c r="IC363" s="7"/>
      <c r="ID363" s="7"/>
      <c r="IE363" s="7"/>
      <c r="IF363" s="7"/>
      <c r="IG363" s="7"/>
      <c r="IH363" s="7"/>
      <c r="II363" s="7"/>
      <c r="IJ363" s="7"/>
      <c r="IK363" s="7"/>
      <c r="IL363" s="7"/>
      <c r="IM363" s="7"/>
      <c r="IN363" s="7"/>
      <c r="IO363" s="7"/>
      <c r="IP363" s="7"/>
      <c r="IQ363" s="7"/>
      <c r="IR363" s="7"/>
      <c r="IS363" s="7"/>
      <c r="IT363" s="7"/>
      <c r="IU363" s="7"/>
      <c r="IV363" s="7"/>
    </row>
    <row r="364" spans="1:256" s="91" customFormat="1" x14ac:dyDescent="0.25">
      <c r="A364" s="7"/>
      <c r="B364" s="7"/>
      <c r="C364" s="7"/>
      <c r="D364" s="88"/>
      <c r="E364" s="89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/>
      <c r="GS364" s="7"/>
      <c r="GT364" s="7"/>
      <c r="GU364" s="7"/>
      <c r="GV364" s="7"/>
      <c r="GW364" s="7"/>
      <c r="GX364" s="7"/>
      <c r="GY364" s="7"/>
      <c r="GZ364" s="7"/>
      <c r="HA364" s="7"/>
      <c r="HB364" s="7"/>
      <c r="HC364" s="7"/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  <c r="IC364" s="7"/>
      <c r="ID364" s="7"/>
      <c r="IE364" s="7"/>
      <c r="IF364" s="7"/>
      <c r="IG364" s="7"/>
      <c r="IH364" s="7"/>
      <c r="II364" s="7"/>
      <c r="IJ364" s="7"/>
      <c r="IK364" s="7"/>
      <c r="IL364" s="7"/>
      <c r="IM364" s="7"/>
      <c r="IN364" s="7"/>
      <c r="IO364" s="7"/>
      <c r="IP364" s="7"/>
      <c r="IQ364" s="7"/>
      <c r="IR364" s="7"/>
      <c r="IS364" s="7"/>
      <c r="IT364" s="7"/>
      <c r="IU364" s="7"/>
      <c r="IV364" s="7"/>
    </row>
    <row r="365" spans="1:256" s="91" customFormat="1" x14ac:dyDescent="0.25">
      <c r="A365" s="7"/>
      <c r="B365" s="7"/>
      <c r="C365" s="7"/>
      <c r="D365" s="88"/>
      <c r="E365" s="89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/>
      <c r="GS365" s="7"/>
      <c r="GT365" s="7"/>
      <c r="GU365" s="7"/>
      <c r="GV365" s="7"/>
      <c r="GW365" s="7"/>
      <c r="GX365" s="7"/>
      <c r="GY365" s="7"/>
      <c r="GZ365" s="7"/>
      <c r="HA365" s="7"/>
      <c r="HB365" s="7"/>
      <c r="HC365" s="7"/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  <c r="IC365" s="7"/>
      <c r="ID365" s="7"/>
      <c r="IE365" s="7"/>
      <c r="IF365" s="7"/>
      <c r="IG365" s="7"/>
      <c r="IH365" s="7"/>
      <c r="II365" s="7"/>
      <c r="IJ365" s="7"/>
      <c r="IK365" s="7"/>
      <c r="IL365" s="7"/>
      <c r="IM365" s="7"/>
      <c r="IN365" s="7"/>
      <c r="IO365" s="7"/>
      <c r="IP365" s="7"/>
      <c r="IQ365" s="7"/>
      <c r="IR365" s="7"/>
      <c r="IS365" s="7"/>
      <c r="IT365" s="7"/>
      <c r="IU365" s="7"/>
      <c r="IV365" s="7"/>
    </row>
    <row r="366" spans="1:256" s="91" customFormat="1" x14ac:dyDescent="0.25">
      <c r="A366" s="7"/>
      <c r="B366" s="7"/>
      <c r="C366" s="7"/>
      <c r="D366" s="88"/>
      <c r="E366" s="89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/>
      <c r="GS366" s="7"/>
      <c r="GT366" s="7"/>
      <c r="GU366" s="7"/>
      <c r="GV366" s="7"/>
      <c r="GW366" s="7"/>
      <c r="GX366" s="7"/>
      <c r="GY366" s="7"/>
      <c r="GZ366" s="7"/>
      <c r="HA366" s="7"/>
      <c r="HB366" s="7"/>
      <c r="HC366" s="7"/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  <c r="IC366" s="7"/>
      <c r="ID366" s="7"/>
      <c r="IE366" s="7"/>
      <c r="IF366" s="7"/>
      <c r="IG366" s="7"/>
      <c r="IH366" s="7"/>
      <c r="II366" s="7"/>
      <c r="IJ366" s="7"/>
      <c r="IK366" s="7"/>
      <c r="IL366" s="7"/>
      <c r="IM366" s="7"/>
      <c r="IN366" s="7"/>
      <c r="IO366" s="7"/>
      <c r="IP366" s="7"/>
      <c r="IQ366" s="7"/>
      <c r="IR366" s="7"/>
      <c r="IS366" s="7"/>
      <c r="IT366" s="7"/>
      <c r="IU366" s="7"/>
      <c r="IV366" s="7"/>
    </row>
    <row r="367" spans="1:256" s="91" customFormat="1" x14ac:dyDescent="0.25">
      <c r="A367" s="7"/>
      <c r="B367" s="7"/>
      <c r="C367" s="7"/>
      <c r="D367" s="88"/>
      <c r="E367" s="89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/>
      <c r="GS367" s="7"/>
      <c r="GT367" s="7"/>
      <c r="GU367" s="7"/>
      <c r="GV367" s="7"/>
      <c r="GW367" s="7"/>
      <c r="GX367" s="7"/>
      <c r="GY367" s="7"/>
      <c r="GZ367" s="7"/>
      <c r="HA367" s="7"/>
      <c r="HB367" s="7"/>
      <c r="HC367" s="7"/>
      <c r="HD367" s="7"/>
      <c r="HE367" s="7"/>
      <c r="HF367" s="7"/>
      <c r="HG367" s="7"/>
      <c r="HH367" s="7"/>
      <c r="HI367" s="7"/>
      <c r="HJ367" s="7"/>
      <c r="HK367" s="7"/>
      <c r="HL367" s="7"/>
      <c r="HM367" s="7"/>
      <c r="HN367" s="7"/>
      <c r="HO367" s="7"/>
      <c r="HP367" s="7"/>
      <c r="HQ367" s="7"/>
      <c r="HR367" s="7"/>
      <c r="HS367" s="7"/>
      <c r="HT367" s="7"/>
      <c r="HU367" s="7"/>
      <c r="HV367" s="7"/>
      <c r="HW367" s="7"/>
      <c r="HX367" s="7"/>
      <c r="HY367" s="7"/>
      <c r="HZ367" s="7"/>
      <c r="IA367" s="7"/>
      <c r="IB367" s="7"/>
      <c r="IC367" s="7"/>
      <c r="ID367" s="7"/>
      <c r="IE367" s="7"/>
      <c r="IF367" s="7"/>
      <c r="IG367" s="7"/>
      <c r="IH367" s="7"/>
      <c r="II367" s="7"/>
      <c r="IJ367" s="7"/>
      <c r="IK367" s="7"/>
      <c r="IL367" s="7"/>
      <c r="IM367" s="7"/>
      <c r="IN367" s="7"/>
      <c r="IO367" s="7"/>
      <c r="IP367" s="7"/>
      <c r="IQ367" s="7"/>
      <c r="IR367" s="7"/>
      <c r="IS367" s="7"/>
      <c r="IT367" s="7"/>
      <c r="IU367" s="7"/>
      <c r="IV367" s="7"/>
    </row>
    <row r="368" spans="1:256" s="91" customFormat="1" x14ac:dyDescent="0.25">
      <c r="A368" s="7"/>
      <c r="B368" s="7"/>
      <c r="C368" s="7"/>
      <c r="D368" s="88"/>
      <c r="E368" s="89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  <c r="ID368" s="7"/>
      <c r="IE368" s="7"/>
      <c r="IF368" s="7"/>
      <c r="IG368" s="7"/>
      <c r="IH368" s="7"/>
      <c r="II368" s="7"/>
      <c r="IJ368" s="7"/>
      <c r="IK368" s="7"/>
      <c r="IL368" s="7"/>
      <c r="IM368" s="7"/>
      <c r="IN368" s="7"/>
      <c r="IO368" s="7"/>
      <c r="IP368" s="7"/>
      <c r="IQ368" s="7"/>
      <c r="IR368" s="7"/>
      <c r="IS368" s="7"/>
      <c r="IT368" s="7"/>
      <c r="IU368" s="7"/>
      <c r="IV368" s="7"/>
    </row>
    <row r="369" spans="1:256" s="91" customFormat="1" x14ac:dyDescent="0.25">
      <c r="A369" s="7"/>
      <c r="B369" s="7"/>
      <c r="C369" s="7"/>
      <c r="D369" s="88"/>
      <c r="E369" s="89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/>
      <c r="GS369" s="7"/>
      <c r="GT369" s="7"/>
      <c r="GU369" s="7"/>
      <c r="GV369" s="7"/>
      <c r="GW369" s="7"/>
      <c r="GX369" s="7"/>
      <c r="GY369" s="7"/>
      <c r="GZ369" s="7"/>
      <c r="HA369" s="7"/>
      <c r="HB369" s="7"/>
      <c r="HC369" s="7"/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  <c r="IC369" s="7"/>
      <c r="ID369" s="7"/>
      <c r="IE369" s="7"/>
      <c r="IF369" s="7"/>
      <c r="IG369" s="7"/>
      <c r="IH369" s="7"/>
      <c r="II369" s="7"/>
      <c r="IJ369" s="7"/>
      <c r="IK369" s="7"/>
      <c r="IL369" s="7"/>
      <c r="IM369" s="7"/>
      <c r="IN369" s="7"/>
      <c r="IO369" s="7"/>
      <c r="IP369" s="7"/>
      <c r="IQ369" s="7"/>
      <c r="IR369" s="7"/>
      <c r="IS369" s="7"/>
      <c r="IT369" s="7"/>
      <c r="IU369" s="7"/>
      <c r="IV369" s="7"/>
    </row>
    <row r="370" spans="1:256" s="91" customFormat="1" x14ac:dyDescent="0.25">
      <c r="A370" s="7"/>
      <c r="B370" s="7"/>
      <c r="C370" s="7"/>
      <c r="D370" s="88"/>
      <c r="E370" s="89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  <c r="GJ370" s="7"/>
      <c r="GK370" s="7"/>
      <c r="GL370" s="7"/>
      <c r="GM370" s="7"/>
      <c r="GN370" s="7"/>
      <c r="GO370" s="7"/>
      <c r="GP370" s="7"/>
      <c r="GQ370" s="7"/>
      <c r="GR370" s="7"/>
      <c r="GS370" s="7"/>
      <c r="GT370" s="7"/>
      <c r="GU370" s="7"/>
      <c r="GV370" s="7"/>
      <c r="GW370" s="7"/>
      <c r="GX370" s="7"/>
      <c r="GY370" s="7"/>
      <c r="GZ370" s="7"/>
      <c r="HA370" s="7"/>
      <c r="HB370" s="7"/>
      <c r="HC370" s="7"/>
      <c r="HD370" s="7"/>
      <c r="HE370" s="7"/>
      <c r="HF370" s="7"/>
      <c r="HG370" s="7"/>
      <c r="HH370" s="7"/>
      <c r="HI370" s="7"/>
      <c r="HJ370" s="7"/>
      <c r="HK370" s="7"/>
      <c r="HL370" s="7"/>
      <c r="HM370" s="7"/>
      <c r="HN370" s="7"/>
      <c r="HO370" s="7"/>
      <c r="HP370" s="7"/>
      <c r="HQ370" s="7"/>
      <c r="HR370" s="7"/>
      <c r="HS370" s="7"/>
      <c r="HT370" s="7"/>
      <c r="HU370" s="7"/>
      <c r="HV370" s="7"/>
      <c r="HW370" s="7"/>
      <c r="HX370" s="7"/>
      <c r="HY370" s="7"/>
      <c r="HZ370" s="7"/>
      <c r="IA370" s="7"/>
      <c r="IB370" s="7"/>
      <c r="IC370" s="7"/>
      <c r="ID370" s="7"/>
      <c r="IE370" s="7"/>
      <c r="IF370" s="7"/>
      <c r="IG370" s="7"/>
      <c r="IH370" s="7"/>
      <c r="II370" s="7"/>
      <c r="IJ370" s="7"/>
      <c r="IK370" s="7"/>
      <c r="IL370" s="7"/>
      <c r="IM370" s="7"/>
      <c r="IN370" s="7"/>
      <c r="IO370" s="7"/>
      <c r="IP370" s="7"/>
      <c r="IQ370" s="7"/>
      <c r="IR370" s="7"/>
      <c r="IS370" s="7"/>
      <c r="IT370" s="7"/>
      <c r="IU370" s="7"/>
      <c r="IV370" s="7"/>
    </row>
    <row r="371" spans="1:256" s="91" customFormat="1" x14ac:dyDescent="0.25">
      <c r="A371" s="7"/>
      <c r="B371" s="7"/>
      <c r="C371" s="7"/>
      <c r="D371" s="88"/>
      <c r="E371" s="89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/>
      <c r="GS371" s="7"/>
      <c r="GT371" s="7"/>
      <c r="GU371" s="7"/>
      <c r="GV371" s="7"/>
      <c r="GW371" s="7"/>
      <c r="GX371" s="7"/>
      <c r="GY371" s="7"/>
      <c r="GZ371" s="7"/>
      <c r="HA371" s="7"/>
      <c r="HB371" s="7"/>
      <c r="HC371" s="7"/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  <c r="IC371" s="7"/>
      <c r="ID371" s="7"/>
      <c r="IE371" s="7"/>
      <c r="IF371" s="7"/>
      <c r="IG371" s="7"/>
      <c r="IH371" s="7"/>
      <c r="II371" s="7"/>
      <c r="IJ371" s="7"/>
      <c r="IK371" s="7"/>
      <c r="IL371" s="7"/>
      <c r="IM371" s="7"/>
      <c r="IN371" s="7"/>
      <c r="IO371" s="7"/>
      <c r="IP371" s="7"/>
      <c r="IQ371" s="7"/>
      <c r="IR371" s="7"/>
      <c r="IS371" s="7"/>
      <c r="IT371" s="7"/>
      <c r="IU371" s="7"/>
      <c r="IV371" s="7"/>
    </row>
    <row r="372" spans="1:256" s="91" customFormat="1" x14ac:dyDescent="0.25">
      <c r="A372" s="7"/>
      <c r="B372" s="7"/>
      <c r="C372" s="7"/>
      <c r="D372" s="88"/>
      <c r="E372" s="89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/>
      <c r="GS372" s="7"/>
      <c r="GT372" s="7"/>
      <c r="GU372" s="7"/>
      <c r="GV372" s="7"/>
      <c r="GW372" s="7"/>
      <c r="GX372" s="7"/>
      <c r="GY372" s="7"/>
      <c r="GZ372" s="7"/>
      <c r="HA372" s="7"/>
      <c r="HB372" s="7"/>
      <c r="HC372" s="7"/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  <c r="IC372" s="7"/>
      <c r="ID372" s="7"/>
      <c r="IE372" s="7"/>
      <c r="IF372" s="7"/>
      <c r="IG372" s="7"/>
      <c r="IH372" s="7"/>
      <c r="II372" s="7"/>
      <c r="IJ372" s="7"/>
      <c r="IK372" s="7"/>
      <c r="IL372" s="7"/>
      <c r="IM372" s="7"/>
      <c r="IN372" s="7"/>
      <c r="IO372" s="7"/>
      <c r="IP372" s="7"/>
      <c r="IQ372" s="7"/>
      <c r="IR372" s="7"/>
      <c r="IS372" s="7"/>
      <c r="IT372" s="7"/>
      <c r="IU372" s="7"/>
      <c r="IV372" s="7"/>
    </row>
    <row r="373" spans="1:256" s="91" customFormat="1" x14ac:dyDescent="0.25">
      <c r="A373" s="7"/>
      <c r="B373" s="7"/>
      <c r="C373" s="7"/>
      <c r="D373" s="88"/>
      <c r="E373" s="89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/>
      <c r="GS373" s="7"/>
      <c r="GT373" s="7"/>
      <c r="GU373" s="7"/>
      <c r="GV373" s="7"/>
      <c r="GW373" s="7"/>
      <c r="GX373" s="7"/>
      <c r="GY373" s="7"/>
      <c r="GZ373" s="7"/>
      <c r="HA373" s="7"/>
      <c r="HB373" s="7"/>
      <c r="HC373" s="7"/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  <c r="IC373" s="7"/>
      <c r="ID373" s="7"/>
      <c r="IE373" s="7"/>
      <c r="IF373" s="7"/>
      <c r="IG373" s="7"/>
      <c r="IH373" s="7"/>
      <c r="II373" s="7"/>
      <c r="IJ373" s="7"/>
      <c r="IK373" s="7"/>
      <c r="IL373" s="7"/>
      <c r="IM373" s="7"/>
      <c r="IN373" s="7"/>
      <c r="IO373" s="7"/>
      <c r="IP373" s="7"/>
      <c r="IQ373" s="7"/>
      <c r="IR373" s="7"/>
      <c r="IS373" s="7"/>
      <c r="IT373" s="7"/>
      <c r="IU373" s="7"/>
      <c r="IV373" s="7"/>
    </row>
    <row r="374" spans="1:256" s="91" customFormat="1" x14ac:dyDescent="0.25">
      <c r="A374" s="7"/>
      <c r="B374" s="7"/>
      <c r="C374" s="7"/>
      <c r="D374" s="88"/>
      <c r="E374" s="89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  <c r="ID374" s="7"/>
      <c r="IE374" s="7"/>
      <c r="IF374" s="7"/>
      <c r="IG374" s="7"/>
      <c r="IH374" s="7"/>
      <c r="II374" s="7"/>
      <c r="IJ374" s="7"/>
      <c r="IK374" s="7"/>
      <c r="IL374" s="7"/>
      <c r="IM374" s="7"/>
      <c r="IN374" s="7"/>
      <c r="IO374" s="7"/>
      <c r="IP374" s="7"/>
      <c r="IQ374" s="7"/>
      <c r="IR374" s="7"/>
      <c r="IS374" s="7"/>
      <c r="IT374" s="7"/>
      <c r="IU374" s="7"/>
      <c r="IV374" s="7"/>
    </row>
    <row r="375" spans="1:256" s="91" customFormat="1" x14ac:dyDescent="0.25">
      <c r="A375" s="7"/>
      <c r="B375" s="7"/>
      <c r="C375" s="7"/>
      <c r="D375" s="88"/>
      <c r="E375" s="89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/>
      <c r="GS375" s="7"/>
      <c r="GT375" s="7"/>
      <c r="GU375" s="7"/>
      <c r="GV375" s="7"/>
      <c r="GW375" s="7"/>
      <c r="GX375" s="7"/>
      <c r="GY375" s="7"/>
      <c r="GZ375" s="7"/>
      <c r="HA375" s="7"/>
      <c r="HB375" s="7"/>
      <c r="HC375" s="7"/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  <c r="IC375" s="7"/>
      <c r="ID375" s="7"/>
      <c r="IE375" s="7"/>
      <c r="IF375" s="7"/>
      <c r="IG375" s="7"/>
      <c r="IH375" s="7"/>
      <c r="II375" s="7"/>
      <c r="IJ375" s="7"/>
      <c r="IK375" s="7"/>
      <c r="IL375" s="7"/>
      <c r="IM375" s="7"/>
      <c r="IN375" s="7"/>
      <c r="IO375" s="7"/>
      <c r="IP375" s="7"/>
      <c r="IQ375" s="7"/>
      <c r="IR375" s="7"/>
      <c r="IS375" s="7"/>
      <c r="IT375" s="7"/>
      <c r="IU375" s="7"/>
      <c r="IV375" s="7"/>
    </row>
    <row r="376" spans="1:256" s="91" customFormat="1" x14ac:dyDescent="0.25">
      <c r="A376" s="7"/>
      <c r="B376" s="7"/>
      <c r="C376" s="7"/>
      <c r="D376" s="88"/>
      <c r="E376" s="89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  <c r="IR376" s="7"/>
      <c r="IS376" s="7"/>
      <c r="IT376" s="7"/>
      <c r="IU376" s="7"/>
      <c r="IV376" s="7"/>
    </row>
    <row r="377" spans="1:256" s="91" customFormat="1" x14ac:dyDescent="0.25">
      <c r="A377" s="7"/>
      <c r="B377" s="7"/>
      <c r="C377" s="7"/>
      <c r="D377" s="88"/>
      <c r="E377" s="89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  <c r="IJ377" s="7"/>
      <c r="IK377" s="7"/>
      <c r="IL377" s="7"/>
      <c r="IM377" s="7"/>
      <c r="IN377" s="7"/>
      <c r="IO377" s="7"/>
      <c r="IP377" s="7"/>
      <c r="IQ377" s="7"/>
      <c r="IR377" s="7"/>
      <c r="IS377" s="7"/>
      <c r="IT377" s="7"/>
      <c r="IU377" s="7"/>
      <c r="IV377" s="7"/>
    </row>
    <row r="378" spans="1:256" s="91" customFormat="1" x14ac:dyDescent="0.25">
      <c r="A378" s="7"/>
      <c r="B378" s="7"/>
      <c r="C378" s="7"/>
      <c r="D378" s="88"/>
      <c r="E378" s="89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  <c r="IJ378" s="7"/>
      <c r="IK378" s="7"/>
      <c r="IL378" s="7"/>
      <c r="IM378" s="7"/>
      <c r="IN378" s="7"/>
      <c r="IO378" s="7"/>
      <c r="IP378" s="7"/>
      <c r="IQ378" s="7"/>
      <c r="IR378" s="7"/>
      <c r="IS378" s="7"/>
      <c r="IT378" s="7"/>
      <c r="IU378" s="7"/>
      <c r="IV378" s="7"/>
    </row>
    <row r="379" spans="1:256" s="91" customFormat="1" x14ac:dyDescent="0.25">
      <c r="A379" s="7"/>
      <c r="B379" s="7"/>
      <c r="C379" s="7"/>
      <c r="D379" s="88"/>
      <c r="E379" s="89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/>
      <c r="GS379" s="7"/>
      <c r="GT379" s="7"/>
      <c r="GU379" s="7"/>
      <c r="GV379" s="7"/>
      <c r="GW379" s="7"/>
      <c r="GX379" s="7"/>
      <c r="GY379" s="7"/>
      <c r="GZ379" s="7"/>
      <c r="HA379" s="7"/>
      <c r="HB379" s="7"/>
      <c r="HC379" s="7"/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  <c r="IC379" s="7"/>
      <c r="ID379" s="7"/>
      <c r="IE379" s="7"/>
      <c r="IF379" s="7"/>
      <c r="IG379" s="7"/>
      <c r="IH379" s="7"/>
      <c r="II379" s="7"/>
      <c r="IJ379" s="7"/>
      <c r="IK379" s="7"/>
      <c r="IL379" s="7"/>
      <c r="IM379" s="7"/>
      <c r="IN379" s="7"/>
      <c r="IO379" s="7"/>
      <c r="IP379" s="7"/>
      <c r="IQ379" s="7"/>
      <c r="IR379" s="7"/>
      <c r="IS379" s="7"/>
      <c r="IT379" s="7"/>
      <c r="IU379" s="7"/>
      <c r="IV379" s="7"/>
    </row>
    <row r="380" spans="1:256" s="91" customFormat="1" x14ac:dyDescent="0.25">
      <c r="A380" s="7"/>
      <c r="B380" s="7"/>
      <c r="C380" s="7"/>
      <c r="D380" s="88"/>
      <c r="E380" s="89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/>
      <c r="GS380" s="7"/>
      <c r="GT380" s="7"/>
      <c r="GU380" s="7"/>
      <c r="GV380" s="7"/>
      <c r="GW380" s="7"/>
      <c r="GX380" s="7"/>
      <c r="GY380" s="7"/>
      <c r="GZ380" s="7"/>
      <c r="HA380" s="7"/>
      <c r="HB380" s="7"/>
      <c r="HC380" s="7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  <c r="IC380" s="7"/>
      <c r="ID380" s="7"/>
      <c r="IE380" s="7"/>
      <c r="IF380" s="7"/>
      <c r="IG380" s="7"/>
      <c r="IH380" s="7"/>
      <c r="II380" s="7"/>
      <c r="IJ380" s="7"/>
      <c r="IK380" s="7"/>
      <c r="IL380" s="7"/>
      <c r="IM380" s="7"/>
      <c r="IN380" s="7"/>
      <c r="IO380" s="7"/>
      <c r="IP380" s="7"/>
      <c r="IQ380" s="7"/>
      <c r="IR380" s="7"/>
      <c r="IS380" s="7"/>
      <c r="IT380" s="7"/>
      <c r="IU380" s="7"/>
      <c r="IV380" s="7"/>
    </row>
    <row r="381" spans="1:256" s="91" customFormat="1" x14ac:dyDescent="0.25">
      <c r="A381" s="7"/>
      <c r="B381" s="7"/>
      <c r="C381" s="7"/>
      <c r="D381" s="88"/>
      <c r="E381" s="89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  <c r="GJ381" s="7"/>
      <c r="GK381" s="7"/>
      <c r="GL381" s="7"/>
      <c r="GM381" s="7"/>
      <c r="GN381" s="7"/>
      <c r="GO381" s="7"/>
      <c r="GP381" s="7"/>
      <c r="GQ381" s="7"/>
      <c r="GR381" s="7"/>
      <c r="GS381" s="7"/>
      <c r="GT381" s="7"/>
      <c r="GU381" s="7"/>
      <c r="GV381" s="7"/>
      <c r="GW381" s="7"/>
      <c r="GX381" s="7"/>
      <c r="GY381" s="7"/>
      <c r="GZ381" s="7"/>
      <c r="HA381" s="7"/>
      <c r="HB381" s="7"/>
      <c r="HC381" s="7"/>
      <c r="HD381" s="7"/>
      <c r="HE381" s="7"/>
      <c r="HF381" s="7"/>
      <c r="HG381" s="7"/>
      <c r="HH381" s="7"/>
      <c r="HI381" s="7"/>
      <c r="HJ381" s="7"/>
      <c r="HK381" s="7"/>
      <c r="HL381" s="7"/>
      <c r="HM381" s="7"/>
      <c r="HN381" s="7"/>
      <c r="HO381" s="7"/>
      <c r="HP381" s="7"/>
      <c r="HQ381" s="7"/>
      <c r="HR381" s="7"/>
      <c r="HS381" s="7"/>
      <c r="HT381" s="7"/>
      <c r="HU381" s="7"/>
      <c r="HV381" s="7"/>
      <c r="HW381" s="7"/>
      <c r="HX381" s="7"/>
      <c r="HY381" s="7"/>
      <c r="HZ381" s="7"/>
      <c r="IA381" s="7"/>
      <c r="IB381" s="7"/>
      <c r="IC381" s="7"/>
      <c r="ID381" s="7"/>
      <c r="IE381" s="7"/>
      <c r="IF381" s="7"/>
      <c r="IG381" s="7"/>
      <c r="IH381" s="7"/>
      <c r="II381" s="7"/>
      <c r="IJ381" s="7"/>
      <c r="IK381" s="7"/>
      <c r="IL381" s="7"/>
      <c r="IM381" s="7"/>
      <c r="IN381" s="7"/>
      <c r="IO381" s="7"/>
      <c r="IP381" s="7"/>
      <c r="IQ381" s="7"/>
      <c r="IR381" s="7"/>
      <c r="IS381" s="7"/>
      <c r="IT381" s="7"/>
      <c r="IU381" s="7"/>
      <c r="IV381" s="7"/>
    </row>
    <row r="382" spans="1:256" s="91" customFormat="1" x14ac:dyDescent="0.25">
      <c r="A382" s="7"/>
      <c r="B382" s="7"/>
      <c r="C382" s="7"/>
      <c r="D382" s="88"/>
      <c r="E382" s="89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  <c r="ID382" s="7"/>
      <c r="IE382" s="7"/>
      <c r="IF382" s="7"/>
      <c r="IG382" s="7"/>
      <c r="IH382" s="7"/>
      <c r="II382" s="7"/>
      <c r="IJ382" s="7"/>
      <c r="IK382" s="7"/>
      <c r="IL382" s="7"/>
      <c r="IM382" s="7"/>
      <c r="IN382" s="7"/>
      <c r="IO382" s="7"/>
      <c r="IP382" s="7"/>
      <c r="IQ382" s="7"/>
      <c r="IR382" s="7"/>
      <c r="IS382" s="7"/>
      <c r="IT382" s="7"/>
      <c r="IU382" s="7"/>
      <c r="IV382" s="7"/>
    </row>
    <row r="383" spans="1:256" s="91" customFormat="1" x14ac:dyDescent="0.25">
      <c r="A383" s="7"/>
      <c r="B383" s="7"/>
      <c r="C383" s="7"/>
      <c r="D383" s="88"/>
      <c r="E383" s="89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  <c r="GJ383" s="7"/>
      <c r="GK383" s="7"/>
      <c r="GL383" s="7"/>
      <c r="GM383" s="7"/>
      <c r="GN383" s="7"/>
      <c r="GO383" s="7"/>
      <c r="GP383" s="7"/>
      <c r="GQ383" s="7"/>
      <c r="GR383" s="7"/>
      <c r="GS383" s="7"/>
      <c r="GT383" s="7"/>
      <c r="GU383" s="7"/>
      <c r="GV383" s="7"/>
      <c r="GW383" s="7"/>
      <c r="GX383" s="7"/>
      <c r="GY383" s="7"/>
      <c r="GZ383" s="7"/>
      <c r="HA383" s="7"/>
      <c r="HB383" s="7"/>
      <c r="HC383" s="7"/>
      <c r="HD383" s="7"/>
      <c r="HE383" s="7"/>
      <c r="HF383" s="7"/>
      <c r="HG383" s="7"/>
      <c r="HH383" s="7"/>
      <c r="HI383" s="7"/>
      <c r="HJ383" s="7"/>
      <c r="HK383" s="7"/>
      <c r="HL383" s="7"/>
      <c r="HM383" s="7"/>
      <c r="HN383" s="7"/>
      <c r="HO383" s="7"/>
      <c r="HP383" s="7"/>
      <c r="HQ383" s="7"/>
      <c r="HR383" s="7"/>
      <c r="HS383" s="7"/>
      <c r="HT383" s="7"/>
      <c r="HU383" s="7"/>
      <c r="HV383" s="7"/>
      <c r="HW383" s="7"/>
      <c r="HX383" s="7"/>
      <c r="HY383" s="7"/>
      <c r="HZ383" s="7"/>
      <c r="IA383" s="7"/>
      <c r="IB383" s="7"/>
      <c r="IC383" s="7"/>
      <c r="ID383" s="7"/>
      <c r="IE383" s="7"/>
      <c r="IF383" s="7"/>
      <c r="IG383" s="7"/>
      <c r="IH383" s="7"/>
      <c r="II383" s="7"/>
      <c r="IJ383" s="7"/>
      <c r="IK383" s="7"/>
      <c r="IL383" s="7"/>
      <c r="IM383" s="7"/>
      <c r="IN383" s="7"/>
      <c r="IO383" s="7"/>
      <c r="IP383" s="7"/>
      <c r="IQ383" s="7"/>
      <c r="IR383" s="7"/>
      <c r="IS383" s="7"/>
      <c r="IT383" s="7"/>
      <c r="IU383" s="7"/>
      <c r="IV383" s="7"/>
    </row>
    <row r="384" spans="1:256" s="91" customFormat="1" x14ac:dyDescent="0.25">
      <c r="A384" s="7"/>
      <c r="B384" s="7"/>
      <c r="C384" s="7"/>
      <c r="D384" s="88"/>
      <c r="E384" s="89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/>
      <c r="GS384" s="7"/>
      <c r="GT384" s="7"/>
      <c r="GU384" s="7"/>
      <c r="GV384" s="7"/>
      <c r="GW384" s="7"/>
      <c r="GX384" s="7"/>
      <c r="GY384" s="7"/>
      <c r="GZ384" s="7"/>
      <c r="HA384" s="7"/>
      <c r="HB384" s="7"/>
      <c r="HC384" s="7"/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  <c r="IC384" s="7"/>
      <c r="ID384" s="7"/>
      <c r="IE384" s="7"/>
      <c r="IF384" s="7"/>
      <c r="IG384" s="7"/>
      <c r="IH384" s="7"/>
      <c r="II384" s="7"/>
      <c r="IJ384" s="7"/>
      <c r="IK384" s="7"/>
      <c r="IL384" s="7"/>
      <c r="IM384" s="7"/>
      <c r="IN384" s="7"/>
      <c r="IO384" s="7"/>
      <c r="IP384" s="7"/>
      <c r="IQ384" s="7"/>
      <c r="IR384" s="7"/>
      <c r="IS384" s="7"/>
      <c r="IT384" s="7"/>
      <c r="IU384" s="7"/>
      <c r="IV384" s="7"/>
    </row>
    <row r="385" spans="1:256" s="91" customFormat="1" x14ac:dyDescent="0.25">
      <c r="A385" s="7"/>
      <c r="B385" s="7"/>
      <c r="C385" s="7"/>
      <c r="D385" s="88"/>
      <c r="E385" s="89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/>
      <c r="GS385" s="7"/>
      <c r="GT385" s="7"/>
      <c r="GU385" s="7"/>
      <c r="GV385" s="7"/>
      <c r="GW385" s="7"/>
      <c r="GX385" s="7"/>
      <c r="GY385" s="7"/>
      <c r="GZ385" s="7"/>
      <c r="HA385" s="7"/>
      <c r="HB385" s="7"/>
      <c r="HC385" s="7"/>
      <c r="HD385" s="7"/>
      <c r="HE385" s="7"/>
      <c r="HF385" s="7"/>
      <c r="HG385" s="7"/>
      <c r="HH385" s="7"/>
      <c r="HI385" s="7"/>
      <c r="HJ385" s="7"/>
      <c r="HK385" s="7"/>
      <c r="HL385" s="7"/>
      <c r="HM385" s="7"/>
      <c r="HN385" s="7"/>
      <c r="HO385" s="7"/>
      <c r="HP385" s="7"/>
      <c r="HQ385" s="7"/>
      <c r="HR385" s="7"/>
      <c r="HS385" s="7"/>
      <c r="HT385" s="7"/>
      <c r="HU385" s="7"/>
      <c r="HV385" s="7"/>
      <c r="HW385" s="7"/>
      <c r="HX385" s="7"/>
      <c r="HY385" s="7"/>
      <c r="HZ385" s="7"/>
      <c r="IA385" s="7"/>
      <c r="IB385" s="7"/>
      <c r="IC385" s="7"/>
      <c r="ID385" s="7"/>
      <c r="IE385" s="7"/>
      <c r="IF385" s="7"/>
      <c r="IG385" s="7"/>
      <c r="IH385" s="7"/>
      <c r="II385" s="7"/>
      <c r="IJ385" s="7"/>
      <c r="IK385" s="7"/>
      <c r="IL385" s="7"/>
      <c r="IM385" s="7"/>
      <c r="IN385" s="7"/>
      <c r="IO385" s="7"/>
      <c r="IP385" s="7"/>
      <c r="IQ385" s="7"/>
      <c r="IR385" s="7"/>
      <c r="IS385" s="7"/>
      <c r="IT385" s="7"/>
      <c r="IU385" s="7"/>
      <c r="IV385" s="7"/>
    </row>
    <row r="386" spans="1:256" s="91" customFormat="1" x14ac:dyDescent="0.25">
      <c r="A386" s="7"/>
      <c r="B386" s="7"/>
      <c r="C386" s="7"/>
      <c r="D386" s="88"/>
      <c r="E386" s="89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/>
      <c r="GS386" s="7"/>
      <c r="GT386" s="7"/>
      <c r="GU386" s="7"/>
      <c r="GV386" s="7"/>
      <c r="GW386" s="7"/>
      <c r="GX386" s="7"/>
      <c r="GY386" s="7"/>
      <c r="GZ386" s="7"/>
      <c r="HA386" s="7"/>
      <c r="HB386" s="7"/>
      <c r="HC386" s="7"/>
      <c r="HD386" s="7"/>
      <c r="HE386" s="7"/>
      <c r="HF386" s="7"/>
      <c r="HG386" s="7"/>
      <c r="HH386" s="7"/>
      <c r="HI386" s="7"/>
      <c r="HJ386" s="7"/>
      <c r="HK386" s="7"/>
      <c r="HL386" s="7"/>
      <c r="HM386" s="7"/>
      <c r="HN386" s="7"/>
      <c r="HO386" s="7"/>
      <c r="HP386" s="7"/>
      <c r="HQ386" s="7"/>
      <c r="HR386" s="7"/>
      <c r="HS386" s="7"/>
      <c r="HT386" s="7"/>
      <c r="HU386" s="7"/>
      <c r="HV386" s="7"/>
      <c r="HW386" s="7"/>
      <c r="HX386" s="7"/>
      <c r="HY386" s="7"/>
      <c r="HZ386" s="7"/>
      <c r="IA386" s="7"/>
      <c r="IB386" s="7"/>
      <c r="IC386" s="7"/>
      <c r="ID386" s="7"/>
      <c r="IE386" s="7"/>
      <c r="IF386" s="7"/>
      <c r="IG386" s="7"/>
      <c r="IH386" s="7"/>
      <c r="II386" s="7"/>
      <c r="IJ386" s="7"/>
      <c r="IK386" s="7"/>
      <c r="IL386" s="7"/>
      <c r="IM386" s="7"/>
      <c r="IN386" s="7"/>
      <c r="IO386" s="7"/>
      <c r="IP386" s="7"/>
      <c r="IQ386" s="7"/>
      <c r="IR386" s="7"/>
      <c r="IS386" s="7"/>
      <c r="IT386" s="7"/>
      <c r="IU386" s="7"/>
      <c r="IV386" s="7"/>
    </row>
    <row r="387" spans="1:256" s="91" customFormat="1" x14ac:dyDescent="0.25">
      <c r="A387" s="7"/>
      <c r="B387" s="7"/>
      <c r="C387" s="7"/>
      <c r="D387" s="88"/>
      <c r="E387" s="89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/>
      <c r="GS387" s="7"/>
      <c r="GT387" s="7"/>
      <c r="GU387" s="7"/>
      <c r="GV387" s="7"/>
      <c r="GW387" s="7"/>
      <c r="GX387" s="7"/>
      <c r="GY387" s="7"/>
      <c r="GZ387" s="7"/>
      <c r="HA387" s="7"/>
      <c r="HB387" s="7"/>
      <c r="HC387" s="7"/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  <c r="IC387" s="7"/>
      <c r="ID387" s="7"/>
      <c r="IE387" s="7"/>
      <c r="IF387" s="7"/>
      <c r="IG387" s="7"/>
      <c r="IH387" s="7"/>
      <c r="II387" s="7"/>
      <c r="IJ387" s="7"/>
      <c r="IK387" s="7"/>
      <c r="IL387" s="7"/>
      <c r="IM387" s="7"/>
      <c r="IN387" s="7"/>
      <c r="IO387" s="7"/>
      <c r="IP387" s="7"/>
      <c r="IQ387" s="7"/>
      <c r="IR387" s="7"/>
      <c r="IS387" s="7"/>
      <c r="IT387" s="7"/>
      <c r="IU387" s="7"/>
      <c r="IV387" s="7"/>
    </row>
    <row r="388" spans="1:256" s="91" customFormat="1" x14ac:dyDescent="0.25">
      <c r="A388" s="7"/>
      <c r="B388" s="7"/>
      <c r="C388" s="7"/>
      <c r="D388" s="88"/>
      <c r="E388" s="89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  <c r="GJ388" s="7"/>
      <c r="GK388" s="7"/>
      <c r="GL388" s="7"/>
      <c r="GM388" s="7"/>
      <c r="GN388" s="7"/>
      <c r="GO388" s="7"/>
      <c r="GP388" s="7"/>
      <c r="GQ388" s="7"/>
      <c r="GR388" s="7"/>
      <c r="GS388" s="7"/>
      <c r="GT388" s="7"/>
      <c r="GU388" s="7"/>
      <c r="GV388" s="7"/>
      <c r="GW388" s="7"/>
      <c r="GX388" s="7"/>
      <c r="GY388" s="7"/>
      <c r="GZ388" s="7"/>
      <c r="HA388" s="7"/>
      <c r="HB388" s="7"/>
      <c r="HC388" s="7"/>
      <c r="HD388" s="7"/>
      <c r="HE388" s="7"/>
      <c r="HF388" s="7"/>
      <c r="HG388" s="7"/>
      <c r="HH388" s="7"/>
      <c r="HI388" s="7"/>
      <c r="HJ388" s="7"/>
      <c r="HK388" s="7"/>
      <c r="HL388" s="7"/>
      <c r="HM388" s="7"/>
      <c r="HN388" s="7"/>
      <c r="HO388" s="7"/>
      <c r="HP388" s="7"/>
      <c r="HQ388" s="7"/>
      <c r="HR388" s="7"/>
      <c r="HS388" s="7"/>
      <c r="HT388" s="7"/>
      <c r="HU388" s="7"/>
      <c r="HV388" s="7"/>
      <c r="HW388" s="7"/>
      <c r="HX388" s="7"/>
      <c r="HY388" s="7"/>
      <c r="HZ388" s="7"/>
      <c r="IA388" s="7"/>
      <c r="IB388" s="7"/>
      <c r="IC388" s="7"/>
      <c r="ID388" s="7"/>
      <c r="IE388" s="7"/>
      <c r="IF388" s="7"/>
      <c r="IG388" s="7"/>
      <c r="IH388" s="7"/>
      <c r="II388" s="7"/>
      <c r="IJ388" s="7"/>
      <c r="IK388" s="7"/>
      <c r="IL388" s="7"/>
      <c r="IM388" s="7"/>
      <c r="IN388" s="7"/>
      <c r="IO388" s="7"/>
      <c r="IP388" s="7"/>
      <c r="IQ388" s="7"/>
      <c r="IR388" s="7"/>
      <c r="IS388" s="7"/>
      <c r="IT388" s="7"/>
      <c r="IU388" s="7"/>
      <c r="IV388" s="7"/>
    </row>
    <row r="389" spans="1:256" s="91" customFormat="1" x14ac:dyDescent="0.25">
      <c r="A389" s="7"/>
      <c r="B389" s="7"/>
      <c r="C389" s="7"/>
      <c r="D389" s="88"/>
      <c r="E389" s="89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  <c r="ID389" s="7"/>
      <c r="IE389" s="7"/>
      <c r="IF389" s="7"/>
      <c r="IG389" s="7"/>
      <c r="IH389" s="7"/>
      <c r="II389" s="7"/>
      <c r="IJ389" s="7"/>
      <c r="IK389" s="7"/>
      <c r="IL389" s="7"/>
      <c r="IM389" s="7"/>
      <c r="IN389" s="7"/>
      <c r="IO389" s="7"/>
      <c r="IP389" s="7"/>
      <c r="IQ389" s="7"/>
      <c r="IR389" s="7"/>
      <c r="IS389" s="7"/>
      <c r="IT389" s="7"/>
      <c r="IU389" s="7"/>
      <c r="IV389" s="7"/>
    </row>
    <row r="390" spans="1:256" s="91" customFormat="1" x14ac:dyDescent="0.25">
      <c r="A390" s="7"/>
      <c r="B390" s="7"/>
      <c r="C390" s="7"/>
      <c r="D390" s="88"/>
      <c r="E390" s="89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/>
      <c r="GS390" s="7"/>
      <c r="GT390" s="7"/>
      <c r="GU390" s="7"/>
      <c r="GV390" s="7"/>
      <c r="GW390" s="7"/>
      <c r="GX390" s="7"/>
      <c r="GY390" s="7"/>
      <c r="GZ390" s="7"/>
      <c r="HA390" s="7"/>
      <c r="HB390" s="7"/>
      <c r="HC390" s="7"/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  <c r="IC390" s="7"/>
      <c r="ID390" s="7"/>
      <c r="IE390" s="7"/>
      <c r="IF390" s="7"/>
      <c r="IG390" s="7"/>
      <c r="IH390" s="7"/>
      <c r="II390" s="7"/>
      <c r="IJ390" s="7"/>
      <c r="IK390" s="7"/>
      <c r="IL390" s="7"/>
      <c r="IM390" s="7"/>
      <c r="IN390" s="7"/>
      <c r="IO390" s="7"/>
      <c r="IP390" s="7"/>
      <c r="IQ390" s="7"/>
      <c r="IR390" s="7"/>
      <c r="IS390" s="7"/>
      <c r="IT390" s="7"/>
      <c r="IU390" s="7"/>
      <c r="IV390" s="7"/>
    </row>
    <row r="391" spans="1:256" s="91" customFormat="1" x14ac:dyDescent="0.25">
      <c r="A391" s="7"/>
      <c r="B391" s="7"/>
      <c r="C391" s="7"/>
      <c r="D391" s="88"/>
      <c r="E391" s="89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/>
      <c r="GS391" s="7"/>
      <c r="GT391" s="7"/>
      <c r="GU391" s="7"/>
      <c r="GV391" s="7"/>
      <c r="GW391" s="7"/>
      <c r="GX391" s="7"/>
      <c r="GY391" s="7"/>
      <c r="GZ391" s="7"/>
      <c r="HA391" s="7"/>
      <c r="HB391" s="7"/>
      <c r="HC391" s="7"/>
      <c r="HD391" s="7"/>
      <c r="HE391" s="7"/>
      <c r="HF391" s="7"/>
      <c r="HG391" s="7"/>
      <c r="HH391" s="7"/>
      <c r="HI391" s="7"/>
      <c r="HJ391" s="7"/>
      <c r="HK391" s="7"/>
      <c r="HL391" s="7"/>
      <c r="HM391" s="7"/>
      <c r="HN391" s="7"/>
      <c r="HO391" s="7"/>
      <c r="HP391" s="7"/>
      <c r="HQ391" s="7"/>
      <c r="HR391" s="7"/>
      <c r="HS391" s="7"/>
      <c r="HT391" s="7"/>
      <c r="HU391" s="7"/>
      <c r="HV391" s="7"/>
      <c r="HW391" s="7"/>
      <c r="HX391" s="7"/>
      <c r="HY391" s="7"/>
      <c r="HZ391" s="7"/>
      <c r="IA391" s="7"/>
      <c r="IB391" s="7"/>
      <c r="IC391" s="7"/>
      <c r="ID391" s="7"/>
      <c r="IE391" s="7"/>
      <c r="IF391" s="7"/>
      <c r="IG391" s="7"/>
      <c r="IH391" s="7"/>
      <c r="II391" s="7"/>
      <c r="IJ391" s="7"/>
      <c r="IK391" s="7"/>
      <c r="IL391" s="7"/>
      <c r="IM391" s="7"/>
      <c r="IN391" s="7"/>
      <c r="IO391" s="7"/>
      <c r="IP391" s="7"/>
      <c r="IQ391" s="7"/>
      <c r="IR391" s="7"/>
      <c r="IS391" s="7"/>
      <c r="IT391" s="7"/>
      <c r="IU391" s="7"/>
      <c r="IV391" s="7"/>
    </row>
    <row r="392" spans="1:256" s="91" customFormat="1" x14ac:dyDescent="0.25">
      <c r="A392" s="7"/>
      <c r="B392" s="7"/>
      <c r="C392" s="7"/>
      <c r="D392" s="88"/>
      <c r="E392" s="89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/>
      <c r="GS392" s="7"/>
      <c r="GT392" s="7"/>
      <c r="GU392" s="7"/>
      <c r="GV392" s="7"/>
      <c r="GW392" s="7"/>
      <c r="GX392" s="7"/>
      <c r="GY392" s="7"/>
      <c r="GZ392" s="7"/>
      <c r="HA392" s="7"/>
      <c r="HB392" s="7"/>
      <c r="HC392" s="7"/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  <c r="IC392" s="7"/>
      <c r="ID392" s="7"/>
      <c r="IE392" s="7"/>
      <c r="IF392" s="7"/>
      <c r="IG392" s="7"/>
      <c r="IH392" s="7"/>
      <c r="II392" s="7"/>
      <c r="IJ392" s="7"/>
      <c r="IK392" s="7"/>
      <c r="IL392" s="7"/>
      <c r="IM392" s="7"/>
      <c r="IN392" s="7"/>
      <c r="IO392" s="7"/>
      <c r="IP392" s="7"/>
      <c r="IQ392" s="7"/>
      <c r="IR392" s="7"/>
      <c r="IS392" s="7"/>
      <c r="IT392" s="7"/>
      <c r="IU392" s="7"/>
      <c r="IV392" s="7"/>
    </row>
    <row r="393" spans="1:256" s="91" customFormat="1" x14ac:dyDescent="0.25">
      <c r="A393" s="7"/>
      <c r="B393" s="7"/>
      <c r="C393" s="7"/>
      <c r="D393" s="88"/>
      <c r="E393" s="89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/>
      <c r="GS393" s="7"/>
      <c r="GT393" s="7"/>
      <c r="GU393" s="7"/>
      <c r="GV393" s="7"/>
      <c r="GW393" s="7"/>
      <c r="GX393" s="7"/>
      <c r="GY393" s="7"/>
      <c r="GZ393" s="7"/>
      <c r="HA393" s="7"/>
      <c r="HB393" s="7"/>
      <c r="HC393" s="7"/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  <c r="IC393" s="7"/>
      <c r="ID393" s="7"/>
      <c r="IE393" s="7"/>
      <c r="IF393" s="7"/>
      <c r="IG393" s="7"/>
      <c r="IH393" s="7"/>
      <c r="II393" s="7"/>
      <c r="IJ393" s="7"/>
      <c r="IK393" s="7"/>
      <c r="IL393" s="7"/>
      <c r="IM393" s="7"/>
      <c r="IN393" s="7"/>
      <c r="IO393" s="7"/>
      <c r="IP393" s="7"/>
      <c r="IQ393" s="7"/>
      <c r="IR393" s="7"/>
      <c r="IS393" s="7"/>
      <c r="IT393" s="7"/>
      <c r="IU393" s="7"/>
      <c r="IV393" s="7"/>
    </row>
    <row r="394" spans="1:256" s="91" customFormat="1" x14ac:dyDescent="0.25">
      <c r="A394" s="7"/>
      <c r="B394" s="7"/>
      <c r="C394" s="7"/>
      <c r="D394" s="88"/>
      <c r="E394" s="89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/>
      <c r="GS394" s="7"/>
      <c r="GT394" s="7"/>
      <c r="GU394" s="7"/>
      <c r="GV394" s="7"/>
      <c r="GW394" s="7"/>
      <c r="GX394" s="7"/>
      <c r="GY394" s="7"/>
      <c r="GZ394" s="7"/>
      <c r="HA394" s="7"/>
      <c r="HB394" s="7"/>
      <c r="HC394" s="7"/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  <c r="IC394" s="7"/>
      <c r="ID394" s="7"/>
      <c r="IE394" s="7"/>
      <c r="IF394" s="7"/>
      <c r="IG394" s="7"/>
      <c r="IH394" s="7"/>
      <c r="II394" s="7"/>
      <c r="IJ394" s="7"/>
      <c r="IK394" s="7"/>
      <c r="IL394" s="7"/>
      <c r="IM394" s="7"/>
      <c r="IN394" s="7"/>
      <c r="IO394" s="7"/>
      <c r="IP394" s="7"/>
      <c r="IQ394" s="7"/>
      <c r="IR394" s="7"/>
      <c r="IS394" s="7"/>
      <c r="IT394" s="7"/>
      <c r="IU394" s="7"/>
      <c r="IV394" s="7"/>
    </row>
    <row r="395" spans="1:256" s="91" customFormat="1" x14ac:dyDescent="0.25">
      <c r="A395" s="7"/>
      <c r="B395" s="7"/>
      <c r="C395" s="7"/>
      <c r="D395" s="88"/>
      <c r="E395" s="89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  <c r="GJ395" s="7"/>
      <c r="GK395" s="7"/>
      <c r="GL395" s="7"/>
      <c r="GM395" s="7"/>
      <c r="GN395" s="7"/>
      <c r="GO395" s="7"/>
      <c r="GP395" s="7"/>
      <c r="GQ395" s="7"/>
      <c r="GR395" s="7"/>
      <c r="GS395" s="7"/>
      <c r="GT395" s="7"/>
      <c r="GU395" s="7"/>
      <c r="GV395" s="7"/>
      <c r="GW395" s="7"/>
      <c r="GX395" s="7"/>
      <c r="GY395" s="7"/>
      <c r="GZ395" s="7"/>
      <c r="HA395" s="7"/>
      <c r="HB395" s="7"/>
      <c r="HC395" s="7"/>
      <c r="HD395" s="7"/>
      <c r="HE395" s="7"/>
      <c r="HF395" s="7"/>
      <c r="HG395" s="7"/>
      <c r="HH395" s="7"/>
      <c r="HI395" s="7"/>
      <c r="HJ395" s="7"/>
      <c r="HK395" s="7"/>
      <c r="HL395" s="7"/>
      <c r="HM395" s="7"/>
      <c r="HN395" s="7"/>
      <c r="HO395" s="7"/>
      <c r="HP395" s="7"/>
      <c r="HQ395" s="7"/>
      <c r="HR395" s="7"/>
      <c r="HS395" s="7"/>
      <c r="HT395" s="7"/>
      <c r="HU395" s="7"/>
      <c r="HV395" s="7"/>
      <c r="HW395" s="7"/>
      <c r="HX395" s="7"/>
      <c r="HY395" s="7"/>
      <c r="HZ395" s="7"/>
      <c r="IA395" s="7"/>
      <c r="IB395" s="7"/>
      <c r="IC395" s="7"/>
      <c r="ID395" s="7"/>
      <c r="IE395" s="7"/>
      <c r="IF395" s="7"/>
      <c r="IG395" s="7"/>
      <c r="IH395" s="7"/>
      <c r="II395" s="7"/>
      <c r="IJ395" s="7"/>
      <c r="IK395" s="7"/>
      <c r="IL395" s="7"/>
      <c r="IM395" s="7"/>
      <c r="IN395" s="7"/>
      <c r="IO395" s="7"/>
      <c r="IP395" s="7"/>
      <c r="IQ395" s="7"/>
      <c r="IR395" s="7"/>
      <c r="IS395" s="7"/>
      <c r="IT395" s="7"/>
      <c r="IU395" s="7"/>
      <c r="IV395" s="7"/>
    </row>
    <row r="396" spans="1:256" s="91" customFormat="1" x14ac:dyDescent="0.25">
      <c r="A396" s="7"/>
      <c r="B396" s="7"/>
      <c r="C396" s="7"/>
      <c r="D396" s="88"/>
      <c r="E396" s="89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  <c r="ID396" s="7"/>
      <c r="IE396" s="7"/>
      <c r="IF396" s="7"/>
      <c r="IG396" s="7"/>
      <c r="IH396" s="7"/>
      <c r="II396" s="7"/>
      <c r="IJ396" s="7"/>
      <c r="IK396" s="7"/>
      <c r="IL396" s="7"/>
      <c r="IM396" s="7"/>
      <c r="IN396" s="7"/>
      <c r="IO396" s="7"/>
      <c r="IP396" s="7"/>
      <c r="IQ396" s="7"/>
      <c r="IR396" s="7"/>
      <c r="IS396" s="7"/>
      <c r="IT396" s="7"/>
      <c r="IU396" s="7"/>
      <c r="IV396" s="7"/>
    </row>
    <row r="397" spans="1:256" s="91" customFormat="1" x14ac:dyDescent="0.25">
      <c r="A397" s="7"/>
      <c r="B397" s="7"/>
      <c r="C397" s="7"/>
      <c r="D397" s="88"/>
      <c r="E397" s="89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/>
      <c r="GS397" s="7"/>
      <c r="GT397" s="7"/>
      <c r="GU397" s="7"/>
      <c r="GV397" s="7"/>
      <c r="GW397" s="7"/>
      <c r="GX397" s="7"/>
      <c r="GY397" s="7"/>
      <c r="GZ397" s="7"/>
      <c r="HA397" s="7"/>
      <c r="HB397" s="7"/>
      <c r="HC397" s="7"/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  <c r="IC397" s="7"/>
      <c r="ID397" s="7"/>
      <c r="IE397" s="7"/>
      <c r="IF397" s="7"/>
      <c r="IG397" s="7"/>
      <c r="IH397" s="7"/>
      <c r="II397" s="7"/>
      <c r="IJ397" s="7"/>
      <c r="IK397" s="7"/>
      <c r="IL397" s="7"/>
      <c r="IM397" s="7"/>
      <c r="IN397" s="7"/>
      <c r="IO397" s="7"/>
      <c r="IP397" s="7"/>
      <c r="IQ397" s="7"/>
      <c r="IR397" s="7"/>
      <c r="IS397" s="7"/>
      <c r="IT397" s="7"/>
      <c r="IU397" s="7"/>
      <c r="IV397" s="7"/>
    </row>
    <row r="398" spans="1:256" s="91" customFormat="1" x14ac:dyDescent="0.25">
      <c r="A398" s="7"/>
      <c r="B398" s="7"/>
      <c r="C398" s="7"/>
      <c r="D398" s="88"/>
      <c r="E398" s="89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/>
      <c r="GS398" s="7"/>
      <c r="GT398" s="7"/>
      <c r="GU398" s="7"/>
      <c r="GV398" s="7"/>
      <c r="GW398" s="7"/>
      <c r="GX398" s="7"/>
      <c r="GY398" s="7"/>
      <c r="GZ398" s="7"/>
      <c r="HA398" s="7"/>
      <c r="HB398" s="7"/>
      <c r="HC398" s="7"/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  <c r="IC398" s="7"/>
      <c r="ID398" s="7"/>
      <c r="IE398" s="7"/>
      <c r="IF398" s="7"/>
      <c r="IG398" s="7"/>
      <c r="IH398" s="7"/>
      <c r="II398" s="7"/>
      <c r="IJ398" s="7"/>
      <c r="IK398" s="7"/>
      <c r="IL398" s="7"/>
      <c r="IM398" s="7"/>
      <c r="IN398" s="7"/>
      <c r="IO398" s="7"/>
      <c r="IP398" s="7"/>
      <c r="IQ398" s="7"/>
      <c r="IR398" s="7"/>
      <c r="IS398" s="7"/>
      <c r="IT398" s="7"/>
      <c r="IU398" s="7"/>
      <c r="IV398" s="7"/>
    </row>
    <row r="399" spans="1:256" s="91" customFormat="1" x14ac:dyDescent="0.25">
      <c r="A399" s="7"/>
      <c r="B399" s="7"/>
      <c r="C399" s="7"/>
      <c r="D399" s="88"/>
      <c r="E399" s="89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/>
      <c r="GS399" s="7"/>
      <c r="GT399" s="7"/>
      <c r="GU399" s="7"/>
      <c r="GV399" s="7"/>
      <c r="GW399" s="7"/>
      <c r="GX399" s="7"/>
      <c r="GY399" s="7"/>
      <c r="GZ399" s="7"/>
      <c r="HA399" s="7"/>
      <c r="HB399" s="7"/>
      <c r="HC399" s="7"/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  <c r="IC399" s="7"/>
      <c r="ID399" s="7"/>
      <c r="IE399" s="7"/>
      <c r="IF399" s="7"/>
      <c r="IG399" s="7"/>
      <c r="IH399" s="7"/>
      <c r="II399" s="7"/>
      <c r="IJ399" s="7"/>
      <c r="IK399" s="7"/>
      <c r="IL399" s="7"/>
      <c r="IM399" s="7"/>
      <c r="IN399" s="7"/>
      <c r="IO399" s="7"/>
      <c r="IP399" s="7"/>
      <c r="IQ399" s="7"/>
      <c r="IR399" s="7"/>
      <c r="IS399" s="7"/>
      <c r="IT399" s="7"/>
      <c r="IU399" s="7"/>
      <c r="IV399" s="7"/>
    </row>
    <row r="400" spans="1:256" s="91" customFormat="1" x14ac:dyDescent="0.25">
      <c r="A400" s="7"/>
      <c r="B400" s="7"/>
      <c r="C400" s="7"/>
      <c r="D400" s="88"/>
      <c r="E400" s="89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  <c r="IH400" s="7"/>
      <c r="II400" s="7"/>
      <c r="IJ400" s="7"/>
      <c r="IK400" s="7"/>
      <c r="IL400" s="7"/>
      <c r="IM400" s="7"/>
      <c r="IN400" s="7"/>
      <c r="IO400" s="7"/>
      <c r="IP400" s="7"/>
      <c r="IQ400" s="7"/>
      <c r="IR400" s="7"/>
      <c r="IS400" s="7"/>
      <c r="IT400" s="7"/>
      <c r="IU400" s="7"/>
      <c r="IV400" s="7"/>
    </row>
    <row r="401" spans="1:256" s="91" customFormat="1" x14ac:dyDescent="0.25">
      <c r="A401" s="7"/>
      <c r="B401" s="7"/>
      <c r="C401" s="7"/>
      <c r="D401" s="88"/>
      <c r="E401" s="89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/>
      <c r="GS401" s="7"/>
      <c r="GT401" s="7"/>
      <c r="GU401" s="7"/>
      <c r="GV401" s="7"/>
      <c r="GW401" s="7"/>
      <c r="GX401" s="7"/>
      <c r="GY401" s="7"/>
      <c r="GZ401" s="7"/>
      <c r="HA401" s="7"/>
      <c r="HB401" s="7"/>
      <c r="HC401" s="7"/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  <c r="IC401" s="7"/>
      <c r="ID401" s="7"/>
      <c r="IE401" s="7"/>
      <c r="IF401" s="7"/>
      <c r="IG401" s="7"/>
      <c r="IH401" s="7"/>
      <c r="II401" s="7"/>
      <c r="IJ401" s="7"/>
      <c r="IK401" s="7"/>
      <c r="IL401" s="7"/>
      <c r="IM401" s="7"/>
      <c r="IN401" s="7"/>
      <c r="IO401" s="7"/>
      <c r="IP401" s="7"/>
      <c r="IQ401" s="7"/>
      <c r="IR401" s="7"/>
      <c r="IS401" s="7"/>
      <c r="IT401" s="7"/>
      <c r="IU401" s="7"/>
      <c r="IV401" s="7"/>
    </row>
    <row r="402" spans="1:256" s="91" customFormat="1" x14ac:dyDescent="0.25">
      <c r="A402" s="7"/>
      <c r="B402" s="7"/>
      <c r="C402" s="7"/>
      <c r="D402" s="88"/>
      <c r="E402" s="89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  <c r="GJ402" s="7"/>
      <c r="GK402" s="7"/>
      <c r="GL402" s="7"/>
      <c r="GM402" s="7"/>
      <c r="GN402" s="7"/>
      <c r="GO402" s="7"/>
      <c r="GP402" s="7"/>
      <c r="GQ402" s="7"/>
      <c r="GR402" s="7"/>
      <c r="GS402" s="7"/>
      <c r="GT402" s="7"/>
      <c r="GU402" s="7"/>
      <c r="GV402" s="7"/>
      <c r="GW402" s="7"/>
      <c r="GX402" s="7"/>
      <c r="GY402" s="7"/>
      <c r="GZ402" s="7"/>
      <c r="HA402" s="7"/>
      <c r="HB402" s="7"/>
      <c r="HC402" s="7"/>
      <c r="HD402" s="7"/>
      <c r="HE402" s="7"/>
      <c r="HF402" s="7"/>
      <c r="HG402" s="7"/>
      <c r="HH402" s="7"/>
      <c r="HI402" s="7"/>
      <c r="HJ402" s="7"/>
      <c r="HK402" s="7"/>
      <c r="HL402" s="7"/>
      <c r="HM402" s="7"/>
      <c r="HN402" s="7"/>
      <c r="HO402" s="7"/>
      <c r="HP402" s="7"/>
      <c r="HQ402" s="7"/>
      <c r="HR402" s="7"/>
      <c r="HS402" s="7"/>
      <c r="HT402" s="7"/>
      <c r="HU402" s="7"/>
      <c r="HV402" s="7"/>
      <c r="HW402" s="7"/>
      <c r="HX402" s="7"/>
      <c r="HY402" s="7"/>
      <c r="HZ402" s="7"/>
      <c r="IA402" s="7"/>
      <c r="IB402" s="7"/>
      <c r="IC402" s="7"/>
      <c r="ID402" s="7"/>
      <c r="IE402" s="7"/>
      <c r="IF402" s="7"/>
      <c r="IG402" s="7"/>
      <c r="IH402" s="7"/>
      <c r="II402" s="7"/>
      <c r="IJ402" s="7"/>
      <c r="IK402" s="7"/>
      <c r="IL402" s="7"/>
      <c r="IM402" s="7"/>
      <c r="IN402" s="7"/>
      <c r="IO402" s="7"/>
      <c r="IP402" s="7"/>
      <c r="IQ402" s="7"/>
      <c r="IR402" s="7"/>
      <c r="IS402" s="7"/>
      <c r="IT402" s="7"/>
      <c r="IU402" s="7"/>
      <c r="IV402" s="7"/>
    </row>
    <row r="403" spans="1:256" s="91" customFormat="1" x14ac:dyDescent="0.25">
      <c r="A403" s="7"/>
      <c r="B403" s="7"/>
      <c r="C403" s="7"/>
      <c r="D403" s="88"/>
      <c r="E403" s="89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  <c r="ID403" s="7"/>
      <c r="IE403" s="7"/>
      <c r="IF403" s="7"/>
      <c r="IG403" s="7"/>
      <c r="IH403" s="7"/>
      <c r="II403" s="7"/>
      <c r="IJ403" s="7"/>
      <c r="IK403" s="7"/>
      <c r="IL403" s="7"/>
      <c r="IM403" s="7"/>
      <c r="IN403" s="7"/>
      <c r="IO403" s="7"/>
      <c r="IP403" s="7"/>
      <c r="IQ403" s="7"/>
      <c r="IR403" s="7"/>
      <c r="IS403" s="7"/>
      <c r="IT403" s="7"/>
      <c r="IU403" s="7"/>
      <c r="IV403" s="7"/>
    </row>
    <row r="404" spans="1:256" s="91" customFormat="1" x14ac:dyDescent="0.25">
      <c r="A404" s="7"/>
      <c r="B404" s="7"/>
      <c r="C404" s="7"/>
      <c r="D404" s="88"/>
      <c r="E404" s="89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  <c r="IH404" s="7"/>
      <c r="II404" s="7"/>
      <c r="IJ404" s="7"/>
      <c r="IK404" s="7"/>
      <c r="IL404" s="7"/>
      <c r="IM404" s="7"/>
      <c r="IN404" s="7"/>
      <c r="IO404" s="7"/>
      <c r="IP404" s="7"/>
      <c r="IQ404" s="7"/>
      <c r="IR404" s="7"/>
      <c r="IS404" s="7"/>
      <c r="IT404" s="7"/>
      <c r="IU404" s="7"/>
      <c r="IV404" s="7"/>
    </row>
    <row r="405" spans="1:256" s="91" customFormat="1" x14ac:dyDescent="0.25">
      <c r="A405" s="7"/>
      <c r="B405" s="7"/>
      <c r="C405" s="7"/>
      <c r="D405" s="88"/>
      <c r="E405" s="89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  <c r="IP405" s="7"/>
      <c r="IQ405" s="7"/>
      <c r="IR405" s="7"/>
      <c r="IS405" s="7"/>
      <c r="IT405" s="7"/>
      <c r="IU405" s="7"/>
      <c r="IV405" s="7"/>
    </row>
    <row r="406" spans="1:256" s="91" customFormat="1" x14ac:dyDescent="0.25">
      <c r="A406" s="7"/>
      <c r="B406" s="7"/>
      <c r="C406" s="7"/>
      <c r="D406" s="88"/>
      <c r="E406" s="89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/>
      <c r="GS406" s="7"/>
      <c r="GT406" s="7"/>
      <c r="GU406" s="7"/>
      <c r="GV406" s="7"/>
      <c r="GW406" s="7"/>
      <c r="GX406" s="7"/>
      <c r="GY406" s="7"/>
      <c r="GZ406" s="7"/>
      <c r="HA406" s="7"/>
      <c r="HB406" s="7"/>
      <c r="HC406" s="7"/>
      <c r="HD406" s="7"/>
      <c r="HE406" s="7"/>
      <c r="HF406" s="7"/>
      <c r="HG406" s="7"/>
      <c r="HH406" s="7"/>
      <c r="HI406" s="7"/>
      <c r="HJ406" s="7"/>
      <c r="HK406" s="7"/>
      <c r="HL406" s="7"/>
      <c r="HM406" s="7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  <c r="IC406" s="7"/>
      <c r="ID406" s="7"/>
      <c r="IE406" s="7"/>
      <c r="IF406" s="7"/>
      <c r="IG406" s="7"/>
      <c r="IH406" s="7"/>
      <c r="II406" s="7"/>
      <c r="IJ406" s="7"/>
      <c r="IK406" s="7"/>
      <c r="IL406" s="7"/>
      <c r="IM406" s="7"/>
      <c r="IN406" s="7"/>
      <c r="IO406" s="7"/>
      <c r="IP406" s="7"/>
      <c r="IQ406" s="7"/>
      <c r="IR406" s="7"/>
      <c r="IS406" s="7"/>
      <c r="IT406" s="7"/>
      <c r="IU406" s="7"/>
      <c r="IV406" s="7"/>
    </row>
    <row r="407" spans="1:256" s="91" customFormat="1" x14ac:dyDescent="0.25">
      <c r="A407" s="7"/>
      <c r="B407" s="7"/>
      <c r="C407" s="7"/>
      <c r="D407" s="88"/>
      <c r="E407" s="89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/>
      <c r="GS407" s="7"/>
      <c r="GT407" s="7"/>
      <c r="GU407" s="7"/>
      <c r="GV407" s="7"/>
      <c r="GW407" s="7"/>
      <c r="GX407" s="7"/>
      <c r="GY407" s="7"/>
      <c r="GZ407" s="7"/>
      <c r="HA407" s="7"/>
      <c r="HB407" s="7"/>
      <c r="HC407" s="7"/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  <c r="IC407" s="7"/>
      <c r="ID407" s="7"/>
      <c r="IE407" s="7"/>
      <c r="IF407" s="7"/>
      <c r="IG407" s="7"/>
      <c r="IH407" s="7"/>
      <c r="II407" s="7"/>
      <c r="IJ407" s="7"/>
      <c r="IK407" s="7"/>
      <c r="IL407" s="7"/>
      <c r="IM407" s="7"/>
      <c r="IN407" s="7"/>
      <c r="IO407" s="7"/>
      <c r="IP407" s="7"/>
      <c r="IQ407" s="7"/>
      <c r="IR407" s="7"/>
      <c r="IS407" s="7"/>
      <c r="IT407" s="7"/>
      <c r="IU407" s="7"/>
      <c r="IV407" s="7"/>
    </row>
    <row r="408" spans="1:256" s="91" customFormat="1" x14ac:dyDescent="0.25">
      <c r="A408" s="7"/>
      <c r="B408" s="7"/>
      <c r="C408" s="7"/>
      <c r="D408" s="88"/>
      <c r="E408" s="89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/>
      <c r="GS408" s="7"/>
      <c r="GT408" s="7"/>
      <c r="GU408" s="7"/>
      <c r="GV408" s="7"/>
      <c r="GW408" s="7"/>
      <c r="GX408" s="7"/>
      <c r="GY408" s="7"/>
      <c r="GZ408" s="7"/>
      <c r="HA408" s="7"/>
      <c r="HB408" s="7"/>
      <c r="HC408" s="7"/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  <c r="IC408" s="7"/>
      <c r="ID408" s="7"/>
      <c r="IE408" s="7"/>
      <c r="IF408" s="7"/>
      <c r="IG408" s="7"/>
      <c r="IH408" s="7"/>
      <c r="II408" s="7"/>
      <c r="IJ408" s="7"/>
      <c r="IK408" s="7"/>
      <c r="IL408" s="7"/>
      <c r="IM408" s="7"/>
      <c r="IN408" s="7"/>
      <c r="IO408" s="7"/>
      <c r="IP408" s="7"/>
      <c r="IQ408" s="7"/>
      <c r="IR408" s="7"/>
      <c r="IS408" s="7"/>
      <c r="IT408" s="7"/>
      <c r="IU408" s="7"/>
      <c r="IV408" s="7"/>
    </row>
    <row r="409" spans="1:256" s="91" customFormat="1" x14ac:dyDescent="0.25">
      <c r="A409" s="7"/>
      <c r="B409" s="7"/>
      <c r="C409" s="7"/>
      <c r="D409" s="88"/>
      <c r="E409" s="89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  <c r="IH409" s="7"/>
      <c r="II409" s="7"/>
      <c r="IJ409" s="7"/>
      <c r="IK409" s="7"/>
      <c r="IL409" s="7"/>
      <c r="IM409" s="7"/>
      <c r="IN409" s="7"/>
      <c r="IO409" s="7"/>
      <c r="IP409" s="7"/>
      <c r="IQ409" s="7"/>
      <c r="IR409" s="7"/>
      <c r="IS409" s="7"/>
      <c r="IT409" s="7"/>
      <c r="IU409" s="7"/>
      <c r="IV409" s="7"/>
    </row>
    <row r="410" spans="1:256" s="91" customFormat="1" x14ac:dyDescent="0.25">
      <c r="A410" s="7"/>
      <c r="B410" s="7"/>
      <c r="C410" s="7"/>
      <c r="D410" s="88"/>
      <c r="E410" s="89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  <c r="GJ410" s="7"/>
      <c r="GK410" s="7"/>
      <c r="GL410" s="7"/>
      <c r="GM410" s="7"/>
      <c r="GN410" s="7"/>
      <c r="GO410" s="7"/>
      <c r="GP410" s="7"/>
      <c r="GQ410" s="7"/>
      <c r="GR410" s="7"/>
      <c r="GS410" s="7"/>
      <c r="GT410" s="7"/>
      <c r="GU410" s="7"/>
      <c r="GV410" s="7"/>
      <c r="GW410" s="7"/>
      <c r="GX410" s="7"/>
      <c r="GY410" s="7"/>
      <c r="GZ410" s="7"/>
      <c r="HA410" s="7"/>
      <c r="HB410" s="7"/>
      <c r="HC410" s="7"/>
      <c r="HD410" s="7"/>
      <c r="HE410" s="7"/>
      <c r="HF410" s="7"/>
      <c r="HG410" s="7"/>
      <c r="HH410" s="7"/>
      <c r="HI410" s="7"/>
      <c r="HJ410" s="7"/>
      <c r="HK410" s="7"/>
      <c r="HL410" s="7"/>
      <c r="HM410" s="7"/>
      <c r="HN410" s="7"/>
      <c r="HO410" s="7"/>
      <c r="HP410" s="7"/>
      <c r="HQ410" s="7"/>
      <c r="HR410" s="7"/>
      <c r="HS410" s="7"/>
      <c r="HT410" s="7"/>
      <c r="HU410" s="7"/>
      <c r="HV410" s="7"/>
      <c r="HW410" s="7"/>
      <c r="HX410" s="7"/>
      <c r="HY410" s="7"/>
      <c r="HZ410" s="7"/>
      <c r="IA410" s="7"/>
      <c r="IB410" s="7"/>
      <c r="IC410" s="7"/>
      <c r="ID410" s="7"/>
      <c r="IE410" s="7"/>
      <c r="IF410" s="7"/>
      <c r="IG410" s="7"/>
      <c r="IH410" s="7"/>
      <c r="II410" s="7"/>
      <c r="IJ410" s="7"/>
      <c r="IK410" s="7"/>
      <c r="IL410" s="7"/>
      <c r="IM410" s="7"/>
      <c r="IN410" s="7"/>
      <c r="IO410" s="7"/>
      <c r="IP410" s="7"/>
      <c r="IQ410" s="7"/>
      <c r="IR410" s="7"/>
      <c r="IS410" s="7"/>
      <c r="IT410" s="7"/>
      <c r="IU410" s="7"/>
      <c r="IV410" s="7"/>
    </row>
    <row r="411" spans="1:256" s="91" customFormat="1" x14ac:dyDescent="0.25">
      <c r="A411" s="7"/>
      <c r="B411" s="7"/>
      <c r="C411" s="7"/>
      <c r="D411" s="88"/>
      <c r="E411" s="89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  <c r="IR411" s="7"/>
      <c r="IS411" s="7"/>
      <c r="IT411" s="7"/>
      <c r="IU411" s="7"/>
      <c r="IV411" s="7"/>
    </row>
    <row r="412" spans="1:256" s="91" customFormat="1" x14ac:dyDescent="0.25">
      <c r="A412" s="7"/>
      <c r="B412" s="7"/>
      <c r="C412" s="7"/>
      <c r="D412" s="88"/>
      <c r="E412" s="89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/>
      <c r="GS412" s="7"/>
      <c r="GT412" s="7"/>
      <c r="GU412" s="7"/>
      <c r="GV412" s="7"/>
      <c r="GW412" s="7"/>
      <c r="GX412" s="7"/>
      <c r="GY412" s="7"/>
      <c r="GZ412" s="7"/>
      <c r="HA412" s="7"/>
      <c r="HB412" s="7"/>
      <c r="HC412" s="7"/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  <c r="IC412" s="7"/>
      <c r="ID412" s="7"/>
      <c r="IE412" s="7"/>
      <c r="IF412" s="7"/>
      <c r="IG412" s="7"/>
      <c r="IH412" s="7"/>
      <c r="II412" s="7"/>
      <c r="IJ412" s="7"/>
      <c r="IK412" s="7"/>
      <c r="IL412" s="7"/>
      <c r="IM412" s="7"/>
      <c r="IN412" s="7"/>
      <c r="IO412" s="7"/>
      <c r="IP412" s="7"/>
      <c r="IQ412" s="7"/>
      <c r="IR412" s="7"/>
      <c r="IS412" s="7"/>
      <c r="IT412" s="7"/>
      <c r="IU412" s="7"/>
      <c r="IV412" s="7"/>
    </row>
    <row r="413" spans="1:256" s="91" customFormat="1" x14ac:dyDescent="0.25">
      <c r="A413" s="7"/>
      <c r="B413" s="7"/>
      <c r="C413" s="7"/>
      <c r="D413" s="88"/>
      <c r="E413" s="89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  <c r="IH413" s="7"/>
      <c r="II413" s="7"/>
      <c r="IJ413" s="7"/>
      <c r="IK413" s="7"/>
      <c r="IL413" s="7"/>
      <c r="IM413" s="7"/>
      <c r="IN413" s="7"/>
      <c r="IO413" s="7"/>
      <c r="IP413" s="7"/>
      <c r="IQ413" s="7"/>
      <c r="IR413" s="7"/>
      <c r="IS413" s="7"/>
      <c r="IT413" s="7"/>
      <c r="IU413" s="7"/>
      <c r="IV413" s="7"/>
    </row>
    <row r="414" spans="1:256" s="91" customFormat="1" x14ac:dyDescent="0.25">
      <c r="A414" s="7"/>
      <c r="B414" s="7"/>
      <c r="C414" s="7"/>
      <c r="D414" s="88"/>
      <c r="E414" s="89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/>
      <c r="GS414" s="7"/>
      <c r="GT414" s="7"/>
      <c r="GU414" s="7"/>
      <c r="GV414" s="7"/>
      <c r="GW414" s="7"/>
      <c r="GX414" s="7"/>
      <c r="GY414" s="7"/>
      <c r="GZ414" s="7"/>
      <c r="HA414" s="7"/>
      <c r="HB414" s="7"/>
      <c r="HC414" s="7"/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  <c r="IC414" s="7"/>
      <c r="ID414" s="7"/>
      <c r="IE414" s="7"/>
      <c r="IF414" s="7"/>
      <c r="IG414" s="7"/>
      <c r="IH414" s="7"/>
      <c r="II414" s="7"/>
      <c r="IJ414" s="7"/>
      <c r="IK414" s="7"/>
      <c r="IL414" s="7"/>
      <c r="IM414" s="7"/>
      <c r="IN414" s="7"/>
      <c r="IO414" s="7"/>
      <c r="IP414" s="7"/>
      <c r="IQ414" s="7"/>
      <c r="IR414" s="7"/>
      <c r="IS414" s="7"/>
      <c r="IT414" s="7"/>
      <c r="IU414" s="7"/>
      <c r="IV414" s="7"/>
    </row>
    <row r="415" spans="1:256" s="91" customFormat="1" x14ac:dyDescent="0.25">
      <c r="A415" s="7"/>
      <c r="B415" s="7"/>
      <c r="C415" s="7"/>
      <c r="D415" s="88"/>
      <c r="E415" s="89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  <c r="GJ415" s="7"/>
      <c r="GK415" s="7"/>
      <c r="GL415" s="7"/>
      <c r="GM415" s="7"/>
      <c r="GN415" s="7"/>
      <c r="GO415" s="7"/>
      <c r="GP415" s="7"/>
      <c r="GQ415" s="7"/>
      <c r="GR415" s="7"/>
      <c r="GS415" s="7"/>
      <c r="GT415" s="7"/>
      <c r="GU415" s="7"/>
      <c r="GV415" s="7"/>
      <c r="GW415" s="7"/>
      <c r="GX415" s="7"/>
      <c r="GY415" s="7"/>
      <c r="GZ415" s="7"/>
      <c r="HA415" s="7"/>
      <c r="HB415" s="7"/>
      <c r="HC415" s="7"/>
      <c r="HD415" s="7"/>
      <c r="HE415" s="7"/>
      <c r="HF415" s="7"/>
      <c r="HG415" s="7"/>
      <c r="HH415" s="7"/>
      <c r="HI415" s="7"/>
      <c r="HJ415" s="7"/>
      <c r="HK415" s="7"/>
      <c r="HL415" s="7"/>
      <c r="HM415" s="7"/>
      <c r="HN415" s="7"/>
      <c r="HO415" s="7"/>
      <c r="HP415" s="7"/>
      <c r="HQ415" s="7"/>
      <c r="HR415" s="7"/>
      <c r="HS415" s="7"/>
      <c r="HT415" s="7"/>
      <c r="HU415" s="7"/>
      <c r="HV415" s="7"/>
      <c r="HW415" s="7"/>
      <c r="HX415" s="7"/>
      <c r="HY415" s="7"/>
      <c r="HZ415" s="7"/>
      <c r="IA415" s="7"/>
      <c r="IB415" s="7"/>
      <c r="IC415" s="7"/>
      <c r="ID415" s="7"/>
      <c r="IE415" s="7"/>
      <c r="IF415" s="7"/>
      <c r="IG415" s="7"/>
      <c r="IH415" s="7"/>
      <c r="II415" s="7"/>
      <c r="IJ415" s="7"/>
      <c r="IK415" s="7"/>
      <c r="IL415" s="7"/>
      <c r="IM415" s="7"/>
      <c r="IN415" s="7"/>
      <c r="IO415" s="7"/>
      <c r="IP415" s="7"/>
      <c r="IQ415" s="7"/>
      <c r="IR415" s="7"/>
      <c r="IS415" s="7"/>
      <c r="IT415" s="7"/>
      <c r="IU415" s="7"/>
      <c r="IV415" s="7"/>
    </row>
    <row r="416" spans="1:256" s="91" customFormat="1" x14ac:dyDescent="0.25">
      <c r="A416" s="7"/>
      <c r="B416" s="7"/>
      <c r="C416" s="7"/>
      <c r="D416" s="88"/>
      <c r="E416" s="89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  <c r="IH416" s="7"/>
      <c r="II416" s="7"/>
      <c r="IJ416" s="7"/>
      <c r="IK416" s="7"/>
      <c r="IL416" s="7"/>
      <c r="IM416" s="7"/>
      <c r="IN416" s="7"/>
      <c r="IO416" s="7"/>
      <c r="IP416" s="7"/>
      <c r="IQ416" s="7"/>
      <c r="IR416" s="7"/>
      <c r="IS416" s="7"/>
      <c r="IT416" s="7"/>
      <c r="IU416" s="7"/>
      <c r="IV416" s="7"/>
    </row>
    <row r="417" spans="1:256" s="91" customFormat="1" x14ac:dyDescent="0.25">
      <c r="A417" s="7"/>
      <c r="B417" s="7"/>
      <c r="C417" s="7"/>
      <c r="D417" s="88"/>
      <c r="E417" s="89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  <c r="GJ417" s="7"/>
      <c r="GK417" s="7"/>
      <c r="GL417" s="7"/>
      <c r="GM417" s="7"/>
      <c r="GN417" s="7"/>
      <c r="GO417" s="7"/>
      <c r="GP417" s="7"/>
      <c r="GQ417" s="7"/>
      <c r="GR417" s="7"/>
      <c r="GS417" s="7"/>
      <c r="GT417" s="7"/>
      <c r="GU417" s="7"/>
      <c r="GV417" s="7"/>
      <c r="GW417" s="7"/>
      <c r="GX417" s="7"/>
      <c r="GY417" s="7"/>
      <c r="GZ417" s="7"/>
      <c r="HA417" s="7"/>
      <c r="HB417" s="7"/>
      <c r="HC417" s="7"/>
      <c r="HD417" s="7"/>
      <c r="HE417" s="7"/>
      <c r="HF417" s="7"/>
      <c r="HG417" s="7"/>
      <c r="HH417" s="7"/>
      <c r="HI417" s="7"/>
      <c r="HJ417" s="7"/>
      <c r="HK417" s="7"/>
      <c r="HL417" s="7"/>
      <c r="HM417" s="7"/>
      <c r="HN417" s="7"/>
      <c r="HO417" s="7"/>
      <c r="HP417" s="7"/>
      <c r="HQ417" s="7"/>
      <c r="HR417" s="7"/>
      <c r="HS417" s="7"/>
      <c r="HT417" s="7"/>
      <c r="HU417" s="7"/>
      <c r="HV417" s="7"/>
      <c r="HW417" s="7"/>
      <c r="HX417" s="7"/>
      <c r="HY417" s="7"/>
      <c r="HZ417" s="7"/>
      <c r="IA417" s="7"/>
      <c r="IB417" s="7"/>
      <c r="IC417" s="7"/>
      <c r="ID417" s="7"/>
      <c r="IE417" s="7"/>
      <c r="IF417" s="7"/>
      <c r="IG417" s="7"/>
      <c r="IH417" s="7"/>
      <c r="II417" s="7"/>
      <c r="IJ417" s="7"/>
      <c r="IK417" s="7"/>
      <c r="IL417" s="7"/>
      <c r="IM417" s="7"/>
      <c r="IN417" s="7"/>
      <c r="IO417" s="7"/>
      <c r="IP417" s="7"/>
      <c r="IQ417" s="7"/>
      <c r="IR417" s="7"/>
      <c r="IS417" s="7"/>
      <c r="IT417" s="7"/>
      <c r="IU417" s="7"/>
      <c r="IV417" s="7"/>
    </row>
    <row r="418" spans="1:256" s="91" customFormat="1" x14ac:dyDescent="0.25">
      <c r="A418" s="7"/>
      <c r="B418" s="7"/>
      <c r="C418" s="7"/>
      <c r="D418" s="88"/>
      <c r="E418" s="89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  <c r="IH418" s="7"/>
      <c r="II418" s="7"/>
      <c r="IJ418" s="7"/>
      <c r="IK418" s="7"/>
      <c r="IL418" s="7"/>
      <c r="IM418" s="7"/>
      <c r="IN418" s="7"/>
      <c r="IO418" s="7"/>
      <c r="IP418" s="7"/>
      <c r="IQ418" s="7"/>
      <c r="IR418" s="7"/>
      <c r="IS418" s="7"/>
      <c r="IT418" s="7"/>
      <c r="IU418" s="7"/>
      <c r="IV418" s="7"/>
    </row>
    <row r="419" spans="1:256" s="91" customFormat="1" x14ac:dyDescent="0.25">
      <c r="A419" s="7"/>
      <c r="B419" s="7"/>
      <c r="C419" s="7"/>
      <c r="D419" s="88"/>
      <c r="E419" s="89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  <c r="GJ419" s="7"/>
      <c r="GK419" s="7"/>
      <c r="GL419" s="7"/>
      <c r="GM419" s="7"/>
      <c r="GN419" s="7"/>
      <c r="GO419" s="7"/>
      <c r="GP419" s="7"/>
      <c r="GQ419" s="7"/>
      <c r="GR419" s="7"/>
      <c r="GS419" s="7"/>
      <c r="GT419" s="7"/>
      <c r="GU419" s="7"/>
      <c r="GV419" s="7"/>
      <c r="GW419" s="7"/>
      <c r="GX419" s="7"/>
      <c r="GY419" s="7"/>
      <c r="GZ419" s="7"/>
      <c r="HA419" s="7"/>
      <c r="HB419" s="7"/>
      <c r="HC419" s="7"/>
      <c r="HD419" s="7"/>
      <c r="HE419" s="7"/>
      <c r="HF419" s="7"/>
      <c r="HG419" s="7"/>
      <c r="HH419" s="7"/>
      <c r="HI419" s="7"/>
      <c r="HJ419" s="7"/>
      <c r="HK419" s="7"/>
      <c r="HL419" s="7"/>
      <c r="HM419" s="7"/>
      <c r="HN419" s="7"/>
      <c r="HO419" s="7"/>
      <c r="HP419" s="7"/>
      <c r="HQ419" s="7"/>
      <c r="HR419" s="7"/>
      <c r="HS419" s="7"/>
      <c r="HT419" s="7"/>
      <c r="HU419" s="7"/>
      <c r="HV419" s="7"/>
      <c r="HW419" s="7"/>
      <c r="HX419" s="7"/>
      <c r="HY419" s="7"/>
      <c r="HZ419" s="7"/>
      <c r="IA419" s="7"/>
      <c r="IB419" s="7"/>
      <c r="IC419" s="7"/>
      <c r="ID419" s="7"/>
      <c r="IE419" s="7"/>
      <c r="IF419" s="7"/>
      <c r="IG419" s="7"/>
      <c r="IH419" s="7"/>
      <c r="II419" s="7"/>
      <c r="IJ419" s="7"/>
      <c r="IK419" s="7"/>
      <c r="IL419" s="7"/>
      <c r="IM419" s="7"/>
      <c r="IN419" s="7"/>
      <c r="IO419" s="7"/>
      <c r="IP419" s="7"/>
      <c r="IQ419" s="7"/>
      <c r="IR419" s="7"/>
      <c r="IS419" s="7"/>
      <c r="IT419" s="7"/>
      <c r="IU419" s="7"/>
      <c r="IV419" s="7"/>
    </row>
    <row r="420" spans="1:256" s="91" customFormat="1" x14ac:dyDescent="0.25">
      <c r="A420" s="7"/>
      <c r="B420" s="7"/>
      <c r="C420" s="7"/>
      <c r="D420" s="88"/>
      <c r="E420" s="89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  <c r="IP420" s="7"/>
      <c r="IQ420" s="7"/>
      <c r="IR420" s="7"/>
      <c r="IS420" s="7"/>
      <c r="IT420" s="7"/>
      <c r="IU420" s="7"/>
      <c r="IV420" s="7"/>
    </row>
    <row r="421" spans="1:256" s="91" customFormat="1" x14ac:dyDescent="0.25">
      <c r="A421" s="7"/>
      <c r="B421" s="7"/>
      <c r="C421" s="7"/>
      <c r="D421" s="88"/>
      <c r="E421" s="89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  <c r="GJ421" s="7"/>
      <c r="GK421" s="7"/>
      <c r="GL421" s="7"/>
      <c r="GM421" s="7"/>
      <c r="GN421" s="7"/>
      <c r="GO421" s="7"/>
      <c r="GP421" s="7"/>
      <c r="GQ421" s="7"/>
      <c r="GR421" s="7"/>
      <c r="GS421" s="7"/>
      <c r="GT421" s="7"/>
      <c r="GU421" s="7"/>
      <c r="GV421" s="7"/>
      <c r="GW421" s="7"/>
      <c r="GX421" s="7"/>
      <c r="GY421" s="7"/>
      <c r="GZ421" s="7"/>
      <c r="HA421" s="7"/>
      <c r="HB421" s="7"/>
      <c r="HC421" s="7"/>
      <c r="HD421" s="7"/>
      <c r="HE421" s="7"/>
      <c r="HF421" s="7"/>
      <c r="HG421" s="7"/>
      <c r="HH421" s="7"/>
      <c r="HI421" s="7"/>
      <c r="HJ421" s="7"/>
      <c r="HK421" s="7"/>
      <c r="HL421" s="7"/>
      <c r="HM421" s="7"/>
      <c r="HN421" s="7"/>
      <c r="HO421" s="7"/>
      <c r="HP421" s="7"/>
      <c r="HQ421" s="7"/>
      <c r="HR421" s="7"/>
      <c r="HS421" s="7"/>
      <c r="HT421" s="7"/>
      <c r="HU421" s="7"/>
      <c r="HV421" s="7"/>
      <c r="HW421" s="7"/>
      <c r="HX421" s="7"/>
      <c r="HY421" s="7"/>
      <c r="HZ421" s="7"/>
      <c r="IA421" s="7"/>
      <c r="IB421" s="7"/>
      <c r="IC421" s="7"/>
      <c r="ID421" s="7"/>
      <c r="IE421" s="7"/>
      <c r="IF421" s="7"/>
      <c r="IG421" s="7"/>
      <c r="IH421" s="7"/>
      <c r="II421" s="7"/>
      <c r="IJ421" s="7"/>
      <c r="IK421" s="7"/>
      <c r="IL421" s="7"/>
      <c r="IM421" s="7"/>
      <c r="IN421" s="7"/>
      <c r="IO421" s="7"/>
      <c r="IP421" s="7"/>
      <c r="IQ421" s="7"/>
      <c r="IR421" s="7"/>
      <c r="IS421" s="7"/>
      <c r="IT421" s="7"/>
      <c r="IU421" s="7"/>
      <c r="IV421" s="7"/>
    </row>
    <row r="422" spans="1:256" s="91" customFormat="1" x14ac:dyDescent="0.25">
      <c r="A422" s="7"/>
      <c r="B422" s="7"/>
      <c r="C422" s="7"/>
      <c r="D422" s="88"/>
      <c r="E422" s="89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  <c r="GJ422" s="7"/>
      <c r="GK422" s="7"/>
      <c r="GL422" s="7"/>
      <c r="GM422" s="7"/>
      <c r="GN422" s="7"/>
      <c r="GO422" s="7"/>
      <c r="GP422" s="7"/>
      <c r="GQ422" s="7"/>
      <c r="GR422" s="7"/>
      <c r="GS422" s="7"/>
      <c r="GT422" s="7"/>
      <c r="GU422" s="7"/>
      <c r="GV422" s="7"/>
      <c r="GW422" s="7"/>
      <c r="GX422" s="7"/>
      <c r="GY422" s="7"/>
      <c r="GZ422" s="7"/>
      <c r="HA422" s="7"/>
      <c r="HB422" s="7"/>
      <c r="HC422" s="7"/>
      <c r="HD422" s="7"/>
      <c r="HE422" s="7"/>
      <c r="HF422" s="7"/>
      <c r="HG422" s="7"/>
      <c r="HH422" s="7"/>
      <c r="HI422" s="7"/>
      <c r="HJ422" s="7"/>
      <c r="HK422" s="7"/>
      <c r="HL422" s="7"/>
      <c r="HM422" s="7"/>
      <c r="HN422" s="7"/>
      <c r="HO422" s="7"/>
      <c r="HP422" s="7"/>
      <c r="HQ422" s="7"/>
      <c r="HR422" s="7"/>
      <c r="HS422" s="7"/>
      <c r="HT422" s="7"/>
      <c r="HU422" s="7"/>
      <c r="HV422" s="7"/>
      <c r="HW422" s="7"/>
      <c r="HX422" s="7"/>
      <c r="HY422" s="7"/>
      <c r="HZ422" s="7"/>
      <c r="IA422" s="7"/>
      <c r="IB422" s="7"/>
      <c r="IC422" s="7"/>
      <c r="ID422" s="7"/>
      <c r="IE422" s="7"/>
      <c r="IF422" s="7"/>
      <c r="IG422" s="7"/>
      <c r="IH422" s="7"/>
      <c r="II422" s="7"/>
      <c r="IJ422" s="7"/>
      <c r="IK422" s="7"/>
      <c r="IL422" s="7"/>
      <c r="IM422" s="7"/>
      <c r="IN422" s="7"/>
      <c r="IO422" s="7"/>
      <c r="IP422" s="7"/>
      <c r="IQ422" s="7"/>
      <c r="IR422" s="7"/>
      <c r="IS422" s="7"/>
      <c r="IT422" s="7"/>
      <c r="IU422" s="7"/>
      <c r="IV422" s="7"/>
    </row>
    <row r="423" spans="1:256" s="91" customFormat="1" x14ac:dyDescent="0.25">
      <c r="A423" s="7"/>
      <c r="B423" s="7"/>
      <c r="C423" s="7"/>
      <c r="D423" s="88"/>
      <c r="E423" s="89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  <c r="ID423" s="7"/>
      <c r="IE423" s="7"/>
      <c r="IF423" s="7"/>
      <c r="IG423" s="7"/>
      <c r="IH423" s="7"/>
      <c r="II423" s="7"/>
      <c r="IJ423" s="7"/>
      <c r="IK423" s="7"/>
      <c r="IL423" s="7"/>
      <c r="IM423" s="7"/>
      <c r="IN423" s="7"/>
      <c r="IO423" s="7"/>
      <c r="IP423" s="7"/>
      <c r="IQ423" s="7"/>
      <c r="IR423" s="7"/>
      <c r="IS423" s="7"/>
      <c r="IT423" s="7"/>
      <c r="IU423" s="7"/>
      <c r="IV423" s="7"/>
    </row>
    <row r="424" spans="1:256" s="91" customFormat="1" x14ac:dyDescent="0.25">
      <c r="A424" s="7"/>
      <c r="B424" s="7"/>
      <c r="C424" s="7"/>
      <c r="D424" s="88"/>
      <c r="E424" s="9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  <c r="GJ424" s="7"/>
      <c r="GK424" s="7"/>
      <c r="GL424" s="7"/>
      <c r="GM424" s="7"/>
      <c r="GN424" s="7"/>
      <c r="GO424" s="7"/>
      <c r="GP424" s="7"/>
      <c r="GQ424" s="7"/>
      <c r="GR424" s="7"/>
      <c r="GS424" s="7"/>
      <c r="GT424" s="7"/>
      <c r="GU424" s="7"/>
      <c r="GV424" s="7"/>
      <c r="GW424" s="7"/>
      <c r="GX424" s="7"/>
      <c r="GY424" s="7"/>
      <c r="GZ424" s="7"/>
      <c r="HA424" s="7"/>
      <c r="HB424" s="7"/>
      <c r="HC424" s="7"/>
      <c r="HD424" s="7"/>
      <c r="HE424" s="7"/>
      <c r="HF424" s="7"/>
      <c r="HG424" s="7"/>
      <c r="HH424" s="7"/>
      <c r="HI424" s="7"/>
      <c r="HJ424" s="7"/>
      <c r="HK424" s="7"/>
      <c r="HL424" s="7"/>
      <c r="HM424" s="7"/>
      <c r="HN424" s="7"/>
      <c r="HO424" s="7"/>
      <c r="HP424" s="7"/>
      <c r="HQ424" s="7"/>
      <c r="HR424" s="7"/>
      <c r="HS424" s="7"/>
      <c r="HT424" s="7"/>
      <c r="HU424" s="7"/>
      <c r="HV424" s="7"/>
      <c r="HW424" s="7"/>
      <c r="HX424" s="7"/>
      <c r="HY424" s="7"/>
      <c r="HZ424" s="7"/>
      <c r="IA424" s="7"/>
      <c r="IB424" s="7"/>
      <c r="IC424" s="7"/>
      <c r="ID424" s="7"/>
      <c r="IE424" s="7"/>
      <c r="IF424" s="7"/>
      <c r="IG424" s="7"/>
      <c r="IH424" s="7"/>
      <c r="II424" s="7"/>
      <c r="IJ424" s="7"/>
      <c r="IK424" s="7"/>
      <c r="IL424" s="7"/>
      <c r="IM424" s="7"/>
      <c r="IN424" s="7"/>
      <c r="IO424" s="7"/>
      <c r="IP424" s="7"/>
      <c r="IQ424" s="7"/>
      <c r="IR424" s="7"/>
      <c r="IS424" s="7"/>
      <c r="IT424" s="7"/>
      <c r="IU424" s="7"/>
      <c r="IV424" s="7"/>
    </row>
    <row r="425" spans="1:256" s="91" customFormat="1" x14ac:dyDescent="0.25">
      <c r="A425" s="7"/>
      <c r="B425" s="7"/>
      <c r="C425" s="7"/>
      <c r="D425" s="88"/>
      <c r="E425" s="9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  <c r="GJ425" s="7"/>
      <c r="GK425" s="7"/>
      <c r="GL425" s="7"/>
      <c r="GM425" s="7"/>
      <c r="GN425" s="7"/>
      <c r="GO425" s="7"/>
      <c r="GP425" s="7"/>
      <c r="GQ425" s="7"/>
      <c r="GR425" s="7"/>
      <c r="GS425" s="7"/>
      <c r="GT425" s="7"/>
      <c r="GU425" s="7"/>
      <c r="GV425" s="7"/>
      <c r="GW425" s="7"/>
      <c r="GX425" s="7"/>
      <c r="GY425" s="7"/>
      <c r="GZ425" s="7"/>
      <c r="HA425" s="7"/>
      <c r="HB425" s="7"/>
      <c r="HC425" s="7"/>
      <c r="HD425" s="7"/>
      <c r="HE425" s="7"/>
      <c r="HF425" s="7"/>
      <c r="HG425" s="7"/>
      <c r="HH425" s="7"/>
      <c r="HI425" s="7"/>
      <c r="HJ425" s="7"/>
      <c r="HK425" s="7"/>
      <c r="HL425" s="7"/>
      <c r="HM425" s="7"/>
      <c r="HN425" s="7"/>
      <c r="HO425" s="7"/>
      <c r="HP425" s="7"/>
      <c r="HQ425" s="7"/>
      <c r="HR425" s="7"/>
      <c r="HS425" s="7"/>
      <c r="HT425" s="7"/>
      <c r="HU425" s="7"/>
      <c r="HV425" s="7"/>
      <c r="HW425" s="7"/>
      <c r="HX425" s="7"/>
      <c r="HY425" s="7"/>
      <c r="HZ425" s="7"/>
      <c r="IA425" s="7"/>
      <c r="IB425" s="7"/>
      <c r="IC425" s="7"/>
      <c r="ID425" s="7"/>
      <c r="IE425" s="7"/>
      <c r="IF425" s="7"/>
      <c r="IG425" s="7"/>
      <c r="IH425" s="7"/>
      <c r="II425" s="7"/>
      <c r="IJ425" s="7"/>
      <c r="IK425" s="7"/>
      <c r="IL425" s="7"/>
      <c r="IM425" s="7"/>
      <c r="IN425" s="7"/>
      <c r="IO425" s="7"/>
      <c r="IP425" s="7"/>
      <c r="IQ425" s="7"/>
      <c r="IR425" s="7"/>
      <c r="IS425" s="7"/>
      <c r="IT425" s="7"/>
      <c r="IU425" s="7"/>
      <c r="IV425" s="7"/>
    </row>
    <row r="426" spans="1:256" s="91" customFormat="1" x14ac:dyDescent="0.25">
      <c r="A426" s="7"/>
      <c r="B426" s="7"/>
      <c r="C426" s="7"/>
      <c r="D426" s="88"/>
      <c r="E426" s="9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  <c r="IH426" s="7"/>
      <c r="II426" s="7"/>
      <c r="IJ426" s="7"/>
      <c r="IK426" s="7"/>
      <c r="IL426" s="7"/>
      <c r="IM426" s="7"/>
      <c r="IN426" s="7"/>
      <c r="IO426" s="7"/>
      <c r="IP426" s="7"/>
      <c r="IQ426" s="7"/>
      <c r="IR426" s="7"/>
      <c r="IS426" s="7"/>
      <c r="IT426" s="7"/>
      <c r="IU426" s="7"/>
      <c r="IV426" s="7"/>
    </row>
    <row r="427" spans="1:256" s="91" customFormat="1" x14ac:dyDescent="0.25">
      <c r="A427" s="7"/>
      <c r="B427" s="7"/>
      <c r="C427" s="7"/>
      <c r="D427" s="88"/>
      <c r="E427" s="9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  <c r="GJ427" s="7"/>
      <c r="GK427" s="7"/>
      <c r="GL427" s="7"/>
      <c r="GM427" s="7"/>
      <c r="GN427" s="7"/>
      <c r="GO427" s="7"/>
      <c r="GP427" s="7"/>
      <c r="GQ427" s="7"/>
      <c r="GR427" s="7"/>
      <c r="GS427" s="7"/>
      <c r="GT427" s="7"/>
      <c r="GU427" s="7"/>
      <c r="GV427" s="7"/>
      <c r="GW427" s="7"/>
      <c r="GX427" s="7"/>
      <c r="GY427" s="7"/>
      <c r="GZ427" s="7"/>
      <c r="HA427" s="7"/>
      <c r="HB427" s="7"/>
      <c r="HC427" s="7"/>
      <c r="HD427" s="7"/>
      <c r="HE427" s="7"/>
      <c r="HF427" s="7"/>
      <c r="HG427" s="7"/>
      <c r="HH427" s="7"/>
      <c r="HI427" s="7"/>
      <c r="HJ427" s="7"/>
      <c r="HK427" s="7"/>
      <c r="HL427" s="7"/>
      <c r="HM427" s="7"/>
      <c r="HN427" s="7"/>
      <c r="HO427" s="7"/>
      <c r="HP427" s="7"/>
      <c r="HQ427" s="7"/>
      <c r="HR427" s="7"/>
      <c r="HS427" s="7"/>
      <c r="HT427" s="7"/>
      <c r="HU427" s="7"/>
      <c r="HV427" s="7"/>
      <c r="HW427" s="7"/>
      <c r="HX427" s="7"/>
      <c r="HY427" s="7"/>
      <c r="HZ427" s="7"/>
      <c r="IA427" s="7"/>
      <c r="IB427" s="7"/>
      <c r="IC427" s="7"/>
      <c r="ID427" s="7"/>
      <c r="IE427" s="7"/>
      <c r="IF427" s="7"/>
      <c r="IG427" s="7"/>
      <c r="IH427" s="7"/>
      <c r="II427" s="7"/>
      <c r="IJ427" s="7"/>
      <c r="IK427" s="7"/>
      <c r="IL427" s="7"/>
      <c r="IM427" s="7"/>
      <c r="IN427" s="7"/>
      <c r="IO427" s="7"/>
      <c r="IP427" s="7"/>
      <c r="IQ427" s="7"/>
      <c r="IR427" s="7"/>
      <c r="IS427" s="7"/>
      <c r="IT427" s="7"/>
      <c r="IU427" s="7"/>
      <c r="IV427" s="7"/>
    </row>
    <row r="428" spans="1:256" s="91" customFormat="1" x14ac:dyDescent="0.25">
      <c r="A428" s="7"/>
      <c r="B428" s="7"/>
      <c r="C428" s="7"/>
      <c r="D428" s="88"/>
      <c r="E428" s="9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  <c r="GJ428" s="7"/>
      <c r="GK428" s="7"/>
      <c r="GL428" s="7"/>
      <c r="GM428" s="7"/>
      <c r="GN428" s="7"/>
      <c r="GO428" s="7"/>
      <c r="GP428" s="7"/>
      <c r="GQ428" s="7"/>
      <c r="GR428" s="7"/>
      <c r="GS428" s="7"/>
      <c r="GT428" s="7"/>
      <c r="GU428" s="7"/>
      <c r="GV428" s="7"/>
      <c r="GW428" s="7"/>
      <c r="GX428" s="7"/>
      <c r="GY428" s="7"/>
      <c r="GZ428" s="7"/>
      <c r="HA428" s="7"/>
      <c r="HB428" s="7"/>
      <c r="HC428" s="7"/>
      <c r="HD428" s="7"/>
      <c r="HE428" s="7"/>
      <c r="HF428" s="7"/>
      <c r="HG428" s="7"/>
      <c r="HH428" s="7"/>
      <c r="HI428" s="7"/>
      <c r="HJ428" s="7"/>
      <c r="HK428" s="7"/>
      <c r="HL428" s="7"/>
      <c r="HM428" s="7"/>
      <c r="HN428" s="7"/>
      <c r="HO428" s="7"/>
      <c r="HP428" s="7"/>
      <c r="HQ428" s="7"/>
      <c r="HR428" s="7"/>
      <c r="HS428" s="7"/>
      <c r="HT428" s="7"/>
      <c r="HU428" s="7"/>
      <c r="HV428" s="7"/>
      <c r="HW428" s="7"/>
      <c r="HX428" s="7"/>
      <c r="HY428" s="7"/>
      <c r="HZ428" s="7"/>
      <c r="IA428" s="7"/>
      <c r="IB428" s="7"/>
      <c r="IC428" s="7"/>
      <c r="ID428" s="7"/>
      <c r="IE428" s="7"/>
      <c r="IF428" s="7"/>
      <c r="IG428" s="7"/>
      <c r="IH428" s="7"/>
      <c r="II428" s="7"/>
      <c r="IJ428" s="7"/>
      <c r="IK428" s="7"/>
      <c r="IL428" s="7"/>
      <c r="IM428" s="7"/>
      <c r="IN428" s="7"/>
      <c r="IO428" s="7"/>
      <c r="IP428" s="7"/>
      <c r="IQ428" s="7"/>
      <c r="IR428" s="7"/>
      <c r="IS428" s="7"/>
      <c r="IT428" s="7"/>
      <c r="IU428" s="7"/>
      <c r="IV428" s="7"/>
    </row>
    <row r="429" spans="1:256" s="91" customFormat="1" x14ac:dyDescent="0.25">
      <c r="A429" s="7"/>
      <c r="B429" s="7"/>
      <c r="C429" s="7"/>
      <c r="D429" s="88"/>
      <c r="E429" s="9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/>
      <c r="GS429" s="7"/>
      <c r="GT429" s="7"/>
      <c r="GU429" s="7"/>
      <c r="GV429" s="7"/>
      <c r="GW429" s="7"/>
      <c r="GX429" s="7"/>
      <c r="GY429" s="7"/>
      <c r="GZ429" s="7"/>
      <c r="HA429" s="7"/>
      <c r="HB429" s="7"/>
      <c r="HC429" s="7"/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  <c r="IC429" s="7"/>
      <c r="ID429" s="7"/>
      <c r="IE429" s="7"/>
      <c r="IF429" s="7"/>
      <c r="IG429" s="7"/>
      <c r="IH429" s="7"/>
      <c r="II429" s="7"/>
      <c r="IJ429" s="7"/>
      <c r="IK429" s="7"/>
      <c r="IL429" s="7"/>
      <c r="IM429" s="7"/>
      <c r="IN429" s="7"/>
      <c r="IO429" s="7"/>
      <c r="IP429" s="7"/>
      <c r="IQ429" s="7"/>
      <c r="IR429" s="7"/>
      <c r="IS429" s="7"/>
      <c r="IT429" s="7"/>
      <c r="IU429" s="7"/>
      <c r="IV429" s="7"/>
    </row>
    <row r="430" spans="1:256" s="91" customFormat="1" x14ac:dyDescent="0.25">
      <c r="A430" s="7"/>
      <c r="B430" s="7"/>
      <c r="C430" s="7"/>
      <c r="D430" s="88"/>
      <c r="E430" s="9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/>
      <c r="GS430" s="7"/>
      <c r="GT430" s="7"/>
      <c r="GU430" s="7"/>
      <c r="GV430" s="7"/>
      <c r="GW430" s="7"/>
      <c r="GX430" s="7"/>
      <c r="GY430" s="7"/>
      <c r="GZ430" s="7"/>
      <c r="HA430" s="7"/>
      <c r="HB430" s="7"/>
      <c r="HC430" s="7"/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  <c r="IC430" s="7"/>
      <c r="ID430" s="7"/>
      <c r="IE430" s="7"/>
      <c r="IF430" s="7"/>
      <c r="IG430" s="7"/>
      <c r="IH430" s="7"/>
      <c r="II430" s="7"/>
      <c r="IJ430" s="7"/>
      <c r="IK430" s="7"/>
      <c r="IL430" s="7"/>
      <c r="IM430" s="7"/>
      <c r="IN430" s="7"/>
      <c r="IO430" s="7"/>
      <c r="IP430" s="7"/>
      <c r="IQ430" s="7"/>
      <c r="IR430" s="7"/>
      <c r="IS430" s="7"/>
      <c r="IT430" s="7"/>
      <c r="IU430" s="7"/>
      <c r="IV430" s="7"/>
    </row>
    <row r="431" spans="1:256" s="91" customFormat="1" x14ac:dyDescent="0.25">
      <c r="A431" s="7"/>
      <c r="B431" s="7"/>
      <c r="C431" s="7"/>
      <c r="D431" s="88"/>
      <c r="E431" s="9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  <c r="ID431" s="7"/>
      <c r="IE431" s="7"/>
      <c r="IF431" s="7"/>
      <c r="IG431" s="7"/>
      <c r="IH431" s="7"/>
      <c r="II431" s="7"/>
      <c r="IJ431" s="7"/>
      <c r="IK431" s="7"/>
      <c r="IL431" s="7"/>
      <c r="IM431" s="7"/>
      <c r="IN431" s="7"/>
      <c r="IO431" s="7"/>
      <c r="IP431" s="7"/>
      <c r="IQ431" s="7"/>
      <c r="IR431" s="7"/>
      <c r="IS431" s="7"/>
      <c r="IT431" s="7"/>
      <c r="IU431" s="7"/>
      <c r="IV431" s="7"/>
    </row>
    <row r="432" spans="1:256" s="91" customFormat="1" x14ac:dyDescent="0.25">
      <c r="A432" s="7"/>
      <c r="B432" s="7"/>
      <c r="C432" s="7"/>
      <c r="D432" s="88"/>
      <c r="E432" s="9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  <c r="GJ432" s="7"/>
      <c r="GK432" s="7"/>
      <c r="GL432" s="7"/>
      <c r="GM432" s="7"/>
      <c r="GN432" s="7"/>
      <c r="GO432" s="7"/>
      <c r="GP432" s="7"/>
      <c r="GQ432" s="7"/>
      <c r="GR432" s="7"/>
      <c r="GS432" s="7"/>
      <c r="GT432" s="7"/>
      <c r="GU432" s="7"/>
      <c r="GV432" s="7"/>
      <c r="GW432" s="7"/>
      <c r="GX432" s="7"/>
      <c r="GY432" s="7"/>
      <c r="GZ432" s="7"/>
      <c r="HA432" s="7"/>
      <c r="HB432" s="7"/>
      <c r="HC432" s="7"/>
      <c r="HD432" s="7"/>
      <c r="HE432" s="7"/>
      <c r="HF432" s="7"/>
      <c r="HG432" s="7"/>
      <c r="HH432" s="7"/>
      <c r="HI432" s="7"/>
      <c r="HJ432" s="7"/>
      <c r="HK432" s="7"/>
      <c r="HL432" s="7"/>
      <c r="HM432" s="7"/>
      <c r="HN432" s="7"/>
      <c r="HO432" s="7"/>
      <c r="HP432" s="7"/>
      <c r="HQ432" s="7"/>
      <c r="HR432" s="7"/>
      <c r="HS432" s="7"/>
      <c r="HT432" s="7"/>
      <c r="HU432" s="7"/>
      <c r="HV432" s="7"/>
      <c r="HW432" s="7"/>
      <c r="HX432" s="7"/>
      <c r="HY432" s="7"/>
      <c r="HZ432" s="7"/>
      <c r="IA432" s="7"/>
      <c r="IB432" s="7"/>
      <c r="IC432" s="7"/>
      <c r="ID432" s="7"/>
      <c r="IE432" s="7"/>
      <c r="IF432" s="7"/>
      <c r="IG432" s="7"/>
      <c r="IH432" s="7"/>
      <c r="II432" s="7"/>
      <c r="IJ432" s="7"/>
      <c r="IK432" s="7"/>
      <c r="IL432" s="7"/>
      <c r="IM432" s="7"/>
      <c r="IN432" s="7"/>
      <c r="IO432" s="7"/>
      <c r="IP432" s="7"/>
      <c r="IQ432" s="7"/>
      <c r="IR432" s="7"/>
      <c r="IS432" s="7"/>
      <c r="IT432" s="7"/>
      <c r="IU432" s="7"/>
      <c r="IV432" s="7"/>
    </row>
    <row r="433" spans="1:256" s="91" customFormat="1" x14ac:dyDescent="0.25">
      <c r="A433" s="7"/>
      <c r="B433" s="7"/>
      <c r="C433" s="7"/>
      <c r="D433" s="88"/>
      <c r="E433" s="9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  <c r="GJ433" s="7"/>
      <c r="GK433" s="7"/>
      <c r="GL433" s="7"/>
      <c r="GM433" s="7"/>
      <c r="GN433" s="7"/>
      <c r="GO433" s="7"/>
      <c r="GP433" s="7"/>
      <c r="GQ433" s="7"/>
      <c r="GR433" s="7"/>
      <c r="GS433" s="7"/>
      <c r="GT433" s="7"/>
      <c r="GU433" s="7"/>
      <c r="GV433" s="7"/>
      <c r="GW433" s="7"/>
      <c r="GX433" s="7"/>
      <c r="GY433" s="7"/>
      <c r="GZ433" s="7"/>
      <c r="HA433" s="7"/>
      <c r="HB433" s="7"/>
      <c r="HC433" s="7"/>
      <c r="HD433" s="7"/>
      <c r="HE433" s="7"/>
      <c r="HF433" s="7"/>
      <c r="HG433" s="7"/>
      <c r="HH433" s="7"/>
      <c r="HI433" s="7"/>
      <c r="HJ433" s="7"/>
      <c r="HK433" s="7"/>
      <c r="HL433" s="7"/>
      <c r="HM433" s="7"/>
      <c r="HN433" s="7"/>
      <c r="HO433" s="7"/>
      <c r="HP433" s="7"/>
      <c r="HQ433" s="7"/>
      <c r="HR433" s="7"/>
      <c r="HS433" s="7"/>
      <c r="HT433" s="7"/>
      <c r="HU433" s="7"/>
      <c r="HV433" s="7"/>
      <c r="HW433" s="7"/>
      <c r="HX433" s="7"/>
      <c r="HY433" s="7"/>
      <c r="HZ433" s="7"/>
      <c r="IA433" s="7"/>
      <c r="IB433" s="7"/>
      <c r="IC433" s="7"/>
      <c r="ID433" s="7"/>
      <c r="IE433" s="7"/>
      <c r="IF433" s="7"/>
      <c r="IG433" s="7"/>
      <c r="IH433" s="7"/>
      <c r="II433" s="7"/>
      <c r="IJ433" s="7"/>
      <c r="IK433" s="7"/>
      <c r="IL433" s="7"/>
      <c r="IM433" s="7"/>
      <c r="IN433" s="7"/>
      <c r="IO433" s="7"/>
      <c r="IP433" s="7"/>
      <c r="IQ433" s="7"/>
      <c r="IR433" s="7"/>
      <c r="IS433" s="7"/>
      <c r="IT433" s="7"/>
      <c r="IU433" s="7"/>
      <c r="IV433" s="7"/>
    </row>
    <row r="434" spans="1:256" s="91" customFormat="1" x14ac:dyDescent="0.25">
      <c r="A434" s="7"/>
      <c r="B434" s="7"/>
      <c r="C434" s="7"/>
      <c r="D434" s="88"/>
      <c r="E434" s="9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  <c r="GJ434" s="7"/>
      <c r="GK434" s="7"/>
      <c r="GL434" s="7"/>
      <c r="GM434" s="7"/>
      <c r="GN434" s="7"/>
      <c r="GO434" s="7"/>
      <c r="GP434" s="7"/>
      <c r="GQ434" s="7"/>
      <c r="GR434" s="7"/>
      <c r="GS434" s="7"/>
      <c r="GT434" s="7"/>
      <c r="GU434" s="7"/>
      <c r="GV434" s="7"/>
      <c r="GW434" s="7"/>
      <c r="GX434" s="7"/>
      <c r="GY434" s="7"/>
      <c r="GZ434" s="7"/>
      <c r="HA434" s="7"/>
      <c r="HB434" s="7"/>
      <c r="HC434" s="7"/>
      <c r="HD434" s="7"/>
      <c r="HE434" s="7"/>
      <c r="HF434" s="7"/>
      <c r="HG434" s="7"/>
      <c r="HH434" s="7"/>
      <c r="HI434" s="7"/>
      <c r="HJ434" s="7"/>
      <c r="HK434" s="7"/>
      <c r="HL434" s="7"/>
      <c r="HM434" s="7"/>
      <c r="HN434" s="7"/>
      <c r="HO434" s="7"/>
      <c r="HP434" s="7"/>
      <c r="HQ434" s="7"/>
      <c r="HR434" s="7"/>
      <c r="HS434" s="7"/>
      <c r="HT434" s="7"/>
      <c r="HU434" s="7"/>
      <c r="HV434" s="7"/>
      <c r="HW434" s="7"/>
      <c r="HX434" s="7"/>
      <c r="HY434" s="7"/>
      <c r="HZ434" s="7"/>
      <c r="IA434" s="7"/>
      <c r="IB434" s="7"/>
      <c r="IC434" s="7"/>
      <c r="ID434" s="7"/>
      <c r="IE434" s="7"/>
      <c r="IF434" s="7"/>
      <c r="IG434" s="7"/>
      <c r="IH434" s="7"/>
      <c r="II434" s="7"/>
      <c r="IJ434" s="7"/>
      <c r="IK434" s="7"/>
      <c r="IL434" s="7"/>
      <c r="IM434" s="7"/>
      <c r="IN434" s="7"/>
      <c r="IO434" s="7"/>
      <c r="IP434" s="7"/>
      <c r="IQ434" s="7"/>
      <c r="IR434" s="7"/>
      <c r="IS434" s="7"/>
      <c r="IT434" s="7"/>
      <c r="IU434" s="7"/>
      <c r="IV434" s="7"/>
    </row>
    <row r="435" spans="1:256" s="91" customFormat="1" x14ac:dyDescent="0.25">
      <c r="A435" s="7"/>
      <c r="B435" s="7"/>
      <c r="C435" s="7"/>
      <c r="D435" s="88"/>
      <c r="E435" s="9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/>
      <c r="GS435" s="7"/>
      <c r="GT435" s="7"/>
      <c r="GU435" s="7"/>
      <c r="GV435" s="7"/>
      <c r="GW435" s="7"/>
      <c r="GX435" s="7"/>
      <c r="GY435" s="7"/>
      <c r="GZ435" s="7"/>
      <c r="HA435" s="7"/>
      <c r="HB435" s="7"/>
      <c r="HC435" s="7"/>
      <c r="HD435" s="7"/>
      <c r="HE435" s="7"/>
      <c r="HF435" s="7"/>
      <c r="HG435" s="7"/>
      <c r="HH435" s="7"/>
      <c r="HI435" s="7"/>
      <c r="HJ435" s="7"/>
      <c r="HK435" s="7"/>
      <c r="HL435" s="7"/>
      <c r="HM435" s="7"/>
      <c r="HN435" s="7"/>
      <c r="HO435" s="7"/>
      <c r="HP435" s="7"/>
      <c r="HQ435" s="7"/>
      <c r="HR435" s="7"/>
      <c r="HS435" s="7"/>
      <c r="HT435" s="7"/>
      <c r="HU435" s="7"/>
      <c r="HV435" s="7"/>
      <c r="HW435" s="7"/>
      <c r="HX435" s="7"/>
      <c r="HY435" s="7"/>
      <c r="HZ435" s="7"/>
      <c r="IA435" s="7"/>
      <c r="IB435" s="7"/>
      <c r="IC435" s="7"/>
      <c r="ID435" s="7"/>
      <c r="IE435" s="7"/>
      <c r="IF435" s="7"/>
      <c r="IG435" s="7"/>
      <c r="IH435" s="7"/>
      <c r="II435" s="7"/>
      <c r="IJ435" s="7"/>
      <c r="IK435" s="7"/>
      <c r="IL435" s="7"/>
      <c r="IM435" s="7"/>
      <c r="IN435" s="7"/>
      <c r="IO435" s="7"/>
      <c r="IP435" s="7"/>
      <c r="IQ435" s="7"/>
      <c r="IR435" s="7"/>
      <c r="IS435" s="7"/>
      <c r="IT435" s="7"/>
      <c r="IU435" s="7"/>
      <c r="IV435" s="7"/>
    </row>
    <row r="436" spans="1:256" s="91" customFormat="1" x14ac:dyDescent="0.25">
      <c r="A436" s="7"/>
      <c r="B436" s="7"/>
      <c r="C436" s="7"/>
      <c r="D436" s="88"/>
      <c r="E436" s="9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  <c r="GJ436" s="7"/>
      <c r="GK436" s="7"/>
      <c r="GL436" s="7"/>
      <c r="GM436" s="7"/>
      <c r="GN436" s="7"/>
      <c r="GO436" s="7"/>
      <c r="GP436" s="7"/>
      <c r="GQ436" s="7"/>
      <c r="GR436" s="7"/>
      <c r="GS436" s="7"/>
      <c r="GT436" s="7"/>
      <c r="GU436" s="7"/>
      <c r="GV436" s="7"/>
      <c r="GW436" s="7"/>
      <c r="GX436" s="7"/>
      <c r="GY436" s="7"/>
      <c r="GZ436" s="7"/>
      <c r="HA436" s="7"/>
      <c r="HB436" s="7"/>
      <c r="HC436" s="7"/>
      <c r="HD436" s="7"/>
      <c r="HE436" s="7"/>
      <c r="HF436" s="7"/>
      <c r="HG436" s="7"/>
      <c r="HH436" s="7"/>
      <c r="HI436" s="7"/>
      <c r="HJ436" s="7"/>
      <c r="HK436" s="7"/>
      <c r="HL436" s="7"/>
      <c r="HM436" s="7"/>
      <c r="HN436" s="7"/>
      <c r="HO436" s="7"/>
      <c r="HP436" s="7"/>
      <c r="HQ436" s="7"/>
      <c r="HR436" s="7"/>
      <c r="HS436" s="7"/>
      <c r="HT436" s="7"/>
      <c r="HU436" s="7"/>
      <c r="HV436" s="7"/>
      <c r="HW436" s="7"/>
      <c r="HX436" s="7"/>
      <c r="HY436" s="7"/>
      <c r="HZ436" s="7"/>
      <c r="IA436" s="7"/>
      <c r="IB436" s="7"/>
      <c r="IC436" s="7"/>
      <c r="ID436" s="7"/>
      <c r="IE436" s="7"/>
      <c r="IF436" s="7"/>
      <c r="IG436" s="7"/>
      <c r="IH436" s="7"/>
      <c r="II436" s="7"/>
      <c r="IJ436" s="7"/>
      <c r="IK436" s="7"/>
      <c r="IL436" s="7"/>
      <c r="IM436" s="7"/>
      <c r="IN436" s="7"/>
      <c r="IO436" s="7"/>
      <c r="IP436" s="7"/>
      <c r="IQ436" s="7"/>
      <c r="IR436" s="7"/>
      <c r="IS436" s="7"/>
      <c r="IT436" s="7"/>
      <c r="IU436" s="7"/>
      <c r="IV436" s="7"/>
    </row>
    <row r="437" spans="1:256" s="91" customFormat="1" x14ac:dyDescent="0.25">
      <c r="A437" s="7"/>
      <c r="B437" s="7"/>
      <c r="C437" s="7"/>
      <c r="D437" s="88"/>
      <c r="E437" s="9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  <c r="IH437" s="7"/>
      <c r="II437" s="7"/>
      <c r="IJ437" s="7"/>
      <c r="IK437" s="7"/>
      <c r="IL437" s="7"/>
      <c r="IM437" s="7"/>
      <c r="IN437" s="7"/>
      <c r="IO437" s="7"/>
      <c r="IP437" s="7"/>
      <c r="IQ437" s="7"/>
      <c r="IR437" s="7"/>
      <c r="IS437" s="7"/>
      <c r="IT437" s="7"/>
      <c r="IU437" s="7"/>
      <c r="IV437" s="7"/>
    </row>
    <row r="438" spans="1:256" s="91" customFormat="1" x14ac:dyDescent="0.25">
      <c r="A438" s="7"/>
      <c r="B438" s="7"/>
      <c r="C438" s="7"/>
      <c r="D438" s="88"/>
      <c r="E438" s="9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  <c r="GJ438" s="7"/>
      <c r="GK438" s="7"/>
      <c r="GL438" s="7"/>
      <c r="GM438" s="7"/>
      <c r="GN438" s="7"/>
      <c r="GO438" s="7"/>
      <c r="GP438" s="7"/>
      <c r="GQ438" s="7"/>
      <c r="GR438" s="7"/>
      <c r="GS438" s="7"/>
      <c r="GT438" s="7"/>
      <c r="GU438" s="7"/>
      <c r="GV438" s="7"/>
      <c r="GW438" s="7"/>
      <c r="GX438" s="7"/>
      <c r="GY438" s="7"/>
      <c r="GZ438" s="7"/>
      <c r="HA438" s="7"/>
      <c r="HB438" s="7"/>
      <c r="HC438" s="7"/>
      <c r="HD438" s="7"/>
      <c r="HE438" s="7"/>
      <c r="HF438" s="7"/>
      <c r="HG438" s="7"/>
      <c r="HH438" s="7"/>
      <c r="HI438" s="7"/>
      <c r="HJ438" s="7"/>
      <c r="HK438" s="7"/>
      <c r="HL438" s="7"/>
      <c r="HM438" s="7"/>
      <c r="HN438" s="7"/>
      <c r="HO438" s="7"/>
      <c r="HP438" s="7"/>
      <c r="HQ438" s="7"/>
      <c r="HR438" s="7"/>
      <c r="HS438" s="7"/>
      <c r="HT438" s="7"/>
      <c r="HU438" s="7"/>
      <c r="HV438" s="7"/>
      <c r="HW438" s="7"/>
      <c r="HX438" s="7"/>
      <c r="HY438" s="7"/>
      <c r="HZ438" s="7"/>
      <c r="IA438" s="7"/>
      <c r="IB438" s="7"/>
      <c r="IC438" s="7"/>
      <c r="ID438" s="7"/>
      <c r="IE438" s="7"/>
      <c r="IF438" s="7"/>
      <c r="IG438" s="7"/>
      <c r="IH438" s="7"/>
      <c r="II438" s="7"/>
      <c r="IJ438" s="7"/>
      <c r="IK438" s="7"/>
      <c r="IL438" s="7"/>
      <c r="IM438" s="7"/>
      <c r="IN438" s="7"/>
      <c r="IO438" s="7"/>
      <c r="IP438" s="7"/>
      <c r="IQ438" s="7"/>
      <c r="IR438" s="7"/>
      <c r="IS438" s="7"/>
      <c r="IT438" s="7"/>
      <c r="IU438" s="7"/>
      <c r="IV438" s="7"/>
    </row>
    <row r="439" spans="1:256" s="91" customFormat="1" x14ac:dyDescent="0.25">
      <c r="A439" s="7"/>
      <c r="B439" s="7"/>
      <c r="C439" s="7"/>
      <c r="D439" s="88"/>
      <c r="E439" s="9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  <c r="GJ439" s="7"/>
      <c r="GK439" s="7"/>
      <c r="GL439" s="7"/>
      <c r="GM439" s="7"/>
      <c r="GN439" s="7"/>
      <c r="GO439" s="7"/>
      <c r="GP439" s="7"/>
      <c r="GQ439" s="7"/>
      <c r="GR439" s="7"/>
      <c r="GS439" s="7"/>
      <c r="GT439" s="7"/>
      <c r="GU439" s="7"/>
      <c r="GV439" s="7"/>
      <c r="GW439" s="7"/>
      <c r="GX439" s="7"/>
      <c r="GY439" s="7"/>
      <c r="GZ439" s="7"/>
      <c r="HA439" s="7"/>
      <c r="HB439" s="7"/>
      <c r="HC439" s="7"/>
      <c r="HD439" s="7"/>
      <c r="HE439" s="7"/>
      <c r="HF439" s="7"/>
      <c r="HG439" s="7"/>
      <c r="HH439" s="7"/>
      <c r="HI439" s="7"/>
      <c r="HJ439" s="7"/>
      <c r="HK439" s="7"/>
      <c r="HL439" s="7"/>
      <c r="HM439" s="7"/>
      <c r="HN439" s="7"/>
      <c r="HO439" s="7"/>
      <c r="HP439" s="7"/>
      <c r="HQ439" s="7"/>
      <c r="HR439" s="7"/>
      <c r="HS439" s="7"/>
      <c r="HT439" s="7"/>
      <c r="HU439" s="7"/>
      <c r="HV439" s="7"/>
      <c r="HW439" s="7"/>
      <c r="HX439" s="7"/>
      <c r="HY439" s="7"/>
      <c r="HZ439" s="7"/>
      <c r="IA439" s="7"/>
      <c r="IB439" s="7"/>
      <c r="IC439" s="7"/>
      <c r="ID439" s="7"/>
      <c r="IE439" s="7"/>
      <c r="IF439" s="7"/>
      <c r="IG439" s="7"/>
      <c r="IH439" s="7"/>
      <c r="II439" s="7"/>
      <c r="IJ439" s="7"/>
      <c r="IK439" s="7"/>
      <c r="IL439" s="7"/>
      <c r="IM439" s="7"/>
      <c r="IN439" s="7"/>
      <c r="IO439" s="7"/>
      <c r="IP439" s="7"/>
      <c r="IQ439" s="7"/>
      <c r="IR439" s="7"/>
      <c r="IS439" s="7"/>
      <c r="IT439" s="7"/>
      <c r="IU439" s="7"/>
      <c r="IV439" s="7"/>
    </row>
    <row r="440" spans="1:256" s="91" customFormat="1" x14ac:dyDescent="0.25">
      <c r="A440" s="7"/>
      <c r="B440" s="7"/>
      <c r="C440" s="7"/>
      <c r="D440" s="88"/>
      <c r="E440" s="9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/>
      <c r="GS440" s="7"/>
      <c r="GT440" s="7"/>
      <c r="GU440" s="7"/>
      <c r="GV440" s="7"/>
      <c r="GW440" s="7"/>
      <c r="GX440" s="7"/>
      <c r="GY440" s="7"/>
      <c r="GZ440" s="7"/>
      <c r="HA440" s="7"/>
      <c r="HB440" s="7"/>
      <c r="HC440" s="7"/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  <c r="IC440" s="7"/>
      <c r="ID440" s="7"/>
      <c r="IE440" s="7"/>
      <c r="IF440" s="7"/>
      <c r="IG440" s="7"/>
      <c r="IH440" s="7"/>
      <c r="II440" s="7"/>
      <c r="IJ440" s="7"/>
      <c r="IK440" s="7"/>
      <c r="IL440" s="7"/>
      <c r="IM440" s="7"/>
      <c r="IN440" s="7"/>
      <c r="IO440" s="7"/>
      <c r="IP440" s="7"/>
      <c r="IQ440" s="7"/>
      <c r="IR440" s="7"/>
      <c r="IS440" s="7"/>
      <c r="IT440" s="7"/>
      <c r="IU440" s="7"/>
      <c r="IV440" s="7"/>
    </row>
    <row r="441" spans="1:256" s="91" customFormat="1" x14ac:dyDescent="0.25">
      <c r="A441" s="7"/>
      <c r="B441" s="7"/>
      <c r="C441" s="7"/>
      <c r="D441" s="88"/>
      <c r="E441" s="9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  <c r="GJ441" s="7"/>
      <c r="GK441" s="7"/>
      <c r="GL441" s="7"/>
      <c r="GM441" s="7"/>
      <c r="GN441" s="7"/>
      <c r="GO441" s="7"/>
      <c r="GP441" s="7"/>
      <c r="GQ441" s="7"/>
      <c r="GR441" s="7"/>
      <c r="GS441" s="7"/>
      <c r="GT441" s="7"/>
      <c r="GU441" s="7"/>
      <c r="GV441" s="7"/>
      <c r="GW441" s="7"/>
      <c r="GX441" s="7"/>
      <c r="GY441" s="7"/>
      <c r="GZ441" s="7"/>
      <c r="HA441" s="7"/>
      <c r="HB441" s="7"/>
      <c r="HC441" s="7"/>
      <c r="HD441" s="7"/>
      <c r="HE441" s="7"/>
      <c r="HF441" s="7"/>
      <c r="HG441" s="7"/>
      <c r="HH441" s="7"/>
      <c r="HI441" s="7"/>
      <c r="HJ441" s="7"/>
      <c r="HK441" s="7"/>
      <c r="HL441" s="7"/>
      <c r="HM441" s="7"/>
      <c r="HN441" s="7"/>
      <c r="HO441" s="7"/>
      <c r="HP441" s="7"/>
      <c r="HQ441" s="7"/>
      <c r="HR441" s="7"/>
      <c r="HS441" s="7"/>
      <c r="HT441" s="7"/>
      <c r="HU441" s="7"/>
      <c r="HV441" s="7"/>
      <c r="HW441" s="7"/>
      <c r="HX441" s="7"/>
      <c r="HY441" s="7"/>
      <c r="HZ441" s="7"/>
      <c r="IA441" s="7"/>
      <c r="IB441" s="7"/>
      <c r="IC441" s="7"/>
      <c r="ID441" s="7"/>
      <c r="IE441" s="7"/>
      <c r="IF441" s="7"/>
      <c r="IG441" s="7"/>
      <c r="IH441" s="7"/>
      <c r="II441" s="7"/>
      <c r="IJ441" s="7"/>
      <c r="IK441" s="7"/>
      <c r="IL441" s="7"/>
      <c r="IM441" s="7"/>
      <c r="IN441" s="7"/>
      <c r="IO441" s="7"/>
      <c r="IP441" s="7"/>
      <c r="IQ441" s="7"/>
      <c r="IR441" s="7"/>
      <c r="IS441" s="7"/>
      <c r="IT441" s="7"/>
      <c r="IU441" s="7"/>
      <c r="IV441" s="7"/>
    </row>
    <row r="442" spans="1:256" s="91" customFormat="1" x14ac:dyDescent="0.25">
      <c r="A442" s="7"/>
      <c r="B442" s="7"/>
      <c r="C442" s="7"/>
      <c r="D442" s="88"/>
      <c r="E442" s="9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/>
      <c r="GS442" s="7"/>
      <c r="GT442" s="7"/>
      <c r="GU442" s="7"/>
      <c r="GV442" s="7"/>
      <c r="GW442" s="7"/>
      <c r="GX442" s="7"/>
      <c r="GY442" s="7"/>
      <c r="GZ442" s="7"/>
      <c r="HA442" s="7"/>
      <c r="HB442" s="7"/>
      <c r="HC442" s="7"/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  <c r="IC442" s="7"/>
      <c r="ID442" s="7"/>
      <c r="IE442" s="7"/>
      <c r="IF442" s="7"/>
      <c r="IG442" s="7"/>
      <c r="IH442" s="7"/>
      <c r="II442" s="7"/>
      <c r="IJ442" s="7"/>
      <c r="IK442" s="7"/>
      <c r="IL442" s="7"/>
      <c r="IM442" s="7"/>
      <c r="IN442" s="7"/>
      <c r="IO442" s="7"/>
      <c r="IP442" s="7"/>
      <c r="IQ442" s="7"/>
      <c r="IR442" s="7"/>
      <c r="IS442" s="7"/>
      <c r="IT442" s="7"/>
      <c r="IU442" s="7"/>
      <c r="IV442" s="7"/>
    </row>
    <row r="443" spans="1:256" s="91" customFormat="1" x14ac:dyDescent="0.25">
      <c r="A443" s="7"/>
      <c r="B443" s="7"/>
      <c r="C443" s="7"/>
      <c r="D443" s="88"/>
      <c r="E443" s="9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  <c r="GJ443" s="7"/>
      <c r="GK443" s="7"/>
      <c r="GL443" s="7"/>
      <c r="GM443" s="7"/>
      <c r="GN443" s="7"/>
      <c r="GO443" s="7"/>
      <c r="GP443" s="7"/>
      <c r="GQ443" s="7"/>
      <c r="GR443" s="7"/>
      <c r="GS443" s="7"/>
      <c r="GT443" s="7"/>
      <c r="GU443" s="7"/>
      <c r="GV443" s="7"/>
      <c r="GW443" s="7"/>
      <c r="GX443" s="7"/>
      <c r="GY443" s="7"/>
      <c r="GZ443" s="7"/>
      <c r="HA443" s="7"/>
      <c r="HB443" s="7"/>
      <c r="HC443" s="7"/>
      <c r="HD443" s="7"/>
      <c r="HE443" s="7"/>
      <c r="HF443" s="7"/>
      <c r="HG443" s="7"/>
      <c r="HH443" s="7"/>
      <c r="HI443" s="7"/>
      <c r="HJ443" s="7"/>
      <c r="HK443" s="7"/>
      <c r="HL443" s="7"/>
      <c r="HM443" s="7"/>
      <c r="HN443" s="7"/>
      <c r="HO443" s="7"/>
      <c r="HP443" s="7"/>
      <c r="HQ443" s="7"/>
      <c r="HR443" s="7"/>
      <c r="HS443" s="7"/>
      <c r="HT443" s="7"/>
      <c r="HU443" s="7"/>
      <c r="HV443" s="7"/>
      <c r="HW443" s="7"/>
      <c r="HX443" s="7"/>
      <c r="HY443" s="7"/>
      <c r="HZ443" s="7"/>
      <c r="IA443" s="7"/>
      <c r="IB443" s="7"/>
      <c r="IC443" s="7"/>
      <c r="ID443" s="7"/>
      <c r="IE443" s="7"/>
      <c r="IF443" s="7"/>
      <c r="IG443" s="7"/>
      <c r="IH443" s="7"/>
      <c r="II443" s="7"/>
      <c r="IJ443" s="7"/>
      <c r="IK443" s="7"/>
      <c r="IL443" s="7"/>
      <c r="IM443" s="7"/>
      <c r="IN443" s="7"/>
      <c r="IO443" s="7"/>
      <c r="IP443" s="7"/>
      <c r="IQ443" s="7"/>
      <c r="IR443" s="7"/>
      <c r="IS443" s="7"/>
      <c r="IT443" s="7"/>
      <c r="IU443" s="7"/>
      <c r="IV443" s="7"/>
    </row>
    <row r="444" spans="1:256" s="91" customFormat="1" x14ac:dyDescent="0.25">
      <c r="A444" s="7"/>
      <c r="B444" s="7"/>
      <c r="C444" s="7"/>
      <c r="D444" s="88"/>
      <c r="E444" s="9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  <c r="GJ444" s="7"/>
      <c r="GK444" s="7"/>
      <c r="GL444" s="7"/>
      <c r="GM444" s="7"/>
      <c r="GN444" s="7"/>
      <c r="GO444" s="7"/>
      <c r="GP444" s="7"/>
      <c r="GQ444" s="7"/>
      <c r="GR444" s="7"/>
      <c r="GS444" s="7"/>
      <c r="GT444" s="7"/>
      <c r="GU444" s="7"/>
      <c r="GV444" s="7"/>
      <c r="GW444" s="7"/>
      <c r="GX444" s="7"/>
      <c r="GY444" s="7"/>
      <c r="GZ444" s="7"/>
      <c r="HA444" s="7"/>
      <c r="HB444" s="7"/>
      <c r="HC444" s="7"/>
      <c r="HD444" s="7"/>
      <c r="HE444" s="7"/>
      <c r="HF444" s="7"/>
      <c r="HG444" s="7"/>
      <c r="HH444" s="7"/>
      <c r="HI444" s="7"/>
      <c r="HJ444" s="7"/>
      <c r="HK444" s="7"/>
      <c r="HL444" s="7"/>
      <c r="HM444" s="7"/>
      <c r="HN444" s="7"/>
      <c r="HO444" s="7"/>
      <c r="HP444" s="7"/>
      <c r="HQ444" s="7"/>
      <c r="HR444" s="7"/>
      <c r="HS444" s="7"/>
      <c r="HT444" s="7"/>
      <c r="HU444" s="7"/>
      <c r="HV444" s="7"/>
      <c r="HW444" s="7"/>
      <c r="HX444" s="7"/>
      <c r="HY444" s="7"/>
      <c r="HZ444" s="7"/>
      <c r="IA444" s="7"/>
      <c r="IB444" s="7"/>
      <c r="IC444" s="7"/>
      <c r="ID444" s="7"/>
      <c r="IE444" s="7"/>
      <c r="IF444" s="7"/>
      <c r="IG444" s="7"/>
      <c r="IH444" s="7"/>
      <c r="II444" s="7"/>
      <c r="IJ444" s="7"/>
      <c r="IK444" s="7"/>
      <c r="IL444" s="7"/>
      <c r="IM444" s="7"/>
      <c r="IN444" s="7"/>
      <c r="IO444" s="7"/>
      <c r="IP444" s="7"/>
      <c r="IQ444" s="7"/>
      <c r="IR444" s="7"/>
      <c r="IS444" s="7"/>
      <c r="IT444" s="7"/>
      <c r="IU444" s="7"/>
      <c r="IV444" s="7"/>
    </row>
    <row r="445" spans="1:256" s="91" customFormat="1" x14ac:dyDescent="0.25">
      <c r="A445" s="7"/>
      <c r="B445" s="7"/>
      <c r="C445" s="7"/>
      <c r="D445" s="88"/>
      <c r="E445" s="9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  <c r="GJ445" s="7"/>
      <c r="GK445" s="7"/>
      <c r="GL445" s="7"/>
      <c r="GM445" s="7"/>
      <c r="GN445" s="7"/>
      <c r="GO445" s="7"/>
      <c r="GP445" s="7"/>
      <c r="GQ445" s="7"/>
      <c r="GR445" s="7"/>
      <c r="GS445" s="7"/>
      <c r="GT445" s="7"/>
      <c r="GU445" s="7"/>
      <c r="GV445" s="7"/>
      <c r="GW445" s="7"/>
      <c r="GX445" s="7"/>
      <c r="GY445" s="7"/>
      <c r="GZ445" s="7"/>
      <c r="HA445" s="7"/>
      <c r="HB445" s="7"/>
      <c r="HC445" s="7"/>
      <c r="HD445" s="7"/>
      <c r="HE445" s="7"/>
      <c r="HF445" s="7"/>
      <c r="HG445" s="7"/>
      <c r="HH445" s="7"/>
      <c r="HI445" s="7"/>
      <c r="HJ445" s="7"/>
      <c r="HK445" s="7"/>
      <c r="HL445" s="7"/>
      <c r="HM445" s="7"/>
      <c r="HN445" s="7"/>
      <c r="HO445" s="7"/>
      <c r="HP445" s="7"/>
      <c r="HQ445" s="7"/>
      <c r="HR445" s="7"/>
      <c r="HS445" s="7"/>
      <c r="HT445" s="7"/>
      <c r="HU445" s="7"/>
      <c r="HV445" s="7"/>
      <c r="HW445" s="7"/>
      <c r="HX445" s="7"/>
      <c r="HY445" s="7"/>
      <c r="HZ445" s="7"/>
      <c r="IA445" s="7"/>
      <c r="IB445" s="7"/>
      <c r="IC445" s="7"/>
      <c r="ID445" s="7"/>
      <c r="IE445" s="7"/>
      <c r="IF445" s="7"/>
      <c r="IG445" s="7"/>
      <c r="IH445" s="7"/>
      <c r="II445" s="7"/>
      <c r="IJ445" s="7"/>
      <c r="IK445" s="7"/>
      <c r="IL445" s="7"/>
      <c r="IM445" s="7"/>
      <c r="IN445" s="7"/>
      <c r="IO445" s="7"/>
      <c r="IP445" s="7"/>
      <c r="IQ445" s="7"/>
      <c r="IR445" s="7"/>
      <c r="IS445" s="7"/>
      <c r="IT445" s="7"/>
      <c r="IU445" s="7"/>
      <c r="IV445" s="7"/>
    </row>
    <row r="446" spans="1:256" s="91" customFormat="1" x14ac:dyDescent="0.25">
      <c r="A446" s="7"/>
      <c r="B446" s="7"/>
      <c r="C446" s="7"/>
      <c r="D446" s="88"/>
      <c r="E446" s="9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  <c r="GJ446" s="7"/>
      <c r="GK446" s="7"/>
      <c r="GL446" s="7"/>
      <c r="GM446" s="7"/>
      <c r="GN446" s="7"/>
      <c r="GO446" s="7"/>
      <c r="GP446" s="7"/>
      <c r="GQ446" s="7"/>
      <c r="GR446" s="7"/>
      <c r="GS446" s="7"/>
      <c r="GT446" s="7"/>
      <c r="GU446" s="7"/>
      <c r="GV446" s="7"/>
      <c r="GW446" s="7"/>
      <c r="GX446" s="7"/>
      <c r="GY446" s="7"/>
      <c r="GZ446" s="7"/>
      <c r="HA446" s="7"/>
      <c r="HB446" s="7"/>
      <c r="HC446" s="7"/>
      <c r="HD446" s="7"/>
      <c r="HE446" s="7"/>
      <c r="HF446" s="7"/>
      <c r="HG446" s="7"/>
      <c r="HH446" s="7"/>
      <c r="HI446" s="7"/>
      <c r="HJ446" s="7"/>
      <c r="HK446" s="7"/>
      <c r="HL446" s="7"/>
      <c r="HM446" s="7"/>
      <c r="HN446" s="7"/>
      <c r="HO446" s="7"/>
      <c r="HP446" s="7"/>
      <c r="HQ446" s="7"/>
      <c r="HR446" s="7"/>
      <c r="HS446" s="7"/>
      <c r="HT446" s="7"/>
      <c r="HU446" s="7"/>
      <c r="HV446" s="7"/>
      <c r="HW446" s="7"/>
      <c r="HX446" s="7"/>
      <c r="HY446" s="7"/>
      <c r="HZ446" s="7"/>
      <c r="IA446" s="7"/>
      <c r="IB446" s="7"/>
      <c r="IC446" s="7"/>
      <c r="ID446" s="7"/>
      <c r="IE446" s="7"/>
      <c r="IF446" s="7"/>
      <c r="IG446" s="7"/>
      <c r="IH446" s="7"/>
      <c r="II446" s="7"/>
      <c r="IJ446" s="7"/>
      <c r="IK446" s="7"/>
      <c r="IL446" s="7"/>
      <c r="IM446" s="7"/>
      <c r="IN446" s="7"/>
      <c r="IO446" s="7"/>
      <c r="IP446" s="7"/>
      <c r="IQ446" s="7"/>
      <c r="IR446" s="7"/>
      <c r="IS446" s="7"/>
      <c r="IT446" s="7"/>
      <c r="IU446" s="7"/>
      <c r="IV446" s="7"/>
    </row>
    <row r="447" spans="1:256" s="91" customFormat="1" x14ac:dyDescent="0.25">
      <c r="A447" s="7"/>
      <c r="B447" s="7"/>
      <c r="C447" s="7"/>
      <c r="D447" s="88"/>
      <c r="E447" s="9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  <c r="GJ447" s="7"/>
      <c r="GK447" s="7"/>
      <c r="GL447" s="7"/>
      <c r="GM447" s="7"/>
      <c r="GN447" s="7"/>
      <c r="GO447" s="7"/>
      <c r="GP447" s="7"/>
      <c r="GQ447" s="7"/>
      <c r="GR447" s="7"/>
      <c r="GS447" s="7"/>
      <c r="GT447" s="7"/>
      <c r="GU447" s="7"/>
      <c r="GV447" s="7"/>
      <c r="GW447" s="7"/>
      <c r="GX447" s="7"/>
      <c r="GY447" s="7"/>
      <c r="GZ447" s="7"/>
      <c r="HA447" s="7"/>
      <c r="HB447" s="7"/>
      <c r="HC447" s="7"/>
      <c r="HD447" s="7"/>
      <c r="HE447" s="7"/>
      <c r="HF447" s="7"/>
      <c r="HG447" s="7"/>
      <c r="HH447" s="7"/>
      <c r="HI447" s="7"/>
      <c r="HJ447" s="7"/>
      <c r="HK447" s="7"/>
      <c r="HL447" s="7"/>
      <c r="HM447" s="7"/>
      <c r="HN447" s="7"/>
      <c r="HO447" s="7"/>
      <c r="HP447" s="7"/>
      <c r="HQ447" s="7"/>
      <c r="HR447" s="7"/>
      <c r="HS447" s="7"/>
      <c r="HT447" s="7"/>
      <c r="HU447" s="7"/>
      <c r="HV447" s="7"/>
      <c r="HW447" s="7"/>
      <c r="HX447" s="7"/>
      <c r="HY447" s="7"/>
      <c r="HZ447" s="7"/>
      <c r="IA447" s="7"/>
      <c r="IB447" s="7"/>
      <c r="IC447" s="7"/>
      <c r="ID447" s="7"/>
      <c r="IE447" s="7"/>
      <c r="IF447" s="7"/>
      <c r="IG447" s="7"/>
      <c r="IH447" s="7"/>
      <c r="II447" s="7"/>
      <c r="IJ447" s="7"/>
      <c r="IK447" s="7"/>
      <c r="IL447" s="7"/>
      <c r="IM447" s="7"/>
      <c r="IN447" s="7"/>
      <c r="IO447" s="7"/>
      <c r="IP447" s="7"/>
      <c r="IQ447" s="7"/>
      <c r="IR447" s="7"/>
      <c r="IS447" s="7"/>
      <c r="IT447" s="7"/>
      <c r="IU447" s="7"/>
      <c r="IV447" s="7"/>
    </row>
    <row r="448" spans="1:256" s="91" customFormat="1" x14ac:dyDescent="0.25">
      <c r="A448" s="7"/>
      <c r="B448" s="7"/>
      <c r="C448" s="7"/>
      <c r="D448" s="88"/>
      <c r="E448" s="9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  <c r="GJ448" s="7"/>
      <c r="GK448" s="7"/>
      <c r="GL448" s="7"/>
      <c r="GM448" s="7"/>
      <c r="GN448" s="7"/>
      <c r="GO448" s="7"/>
      <c r="GP448" s="7"/>
      <c r="GQ448" s="7"/>
      <c r="GR448" s="7"/>
      <c r="GS448" s="7"/>
      <c r="GT448" s="7"/>
      <c r="GU448" s="7"/>
      <c r="GV448" s="7"/>
      <c r="GW448" s="7"/>
      <c r="GX448" s="7"/>
      <c r="GY448" s="7"/>
      <c r="GZ448" s="7"/>
      <c r="HA448" s="7"/>
      <c r="HB448" s="7"/>
      <c r="HC448" s="7"/>
      <c r="HD448" s="7"/>
      <c r="HE448" s="7"/>
      <c r="HF448" s="7"/>
      <c r="HG448" s="7"/>
      <c r="HH448" s="7"/>
      <c r="HI448" s="7"/>
      <c r="HJ448" s="7"/>
      <c r="HK448" s="7"/>
      <c r="HL448" s="7"/>
      <c r="HM448" s="7"/>
      <c r="HN448" s="7"/>
      <c r="HO448" s="7"/>
      <c r="HP448" s="7"/>
      <c r="HQ448" s="7"/>
      <c r="HR448" s="7"/>
      <c r="HS448" s="7"/>
      <c r="HT448" s="7"/>
      <c r="HU448" s="7"/>
      <c r="HV448" s="7"/>
      <c r="HW448" s="7"/>
      <c r="HX448" s="7"/>
      <c r="HY448" s="7"/>
      <c r="HZ448" s="7"/>
      <c r="IA448" s="7"/>
      <c r="IB448" s="7"/>
      <c r="IC448" s="7"/>
      <c r="ID448" s="7"/>
      <c r="IE448" s="7"/>
      <c r="IF448" s="7"/>
      <c r="IG448" s="7"/>
      <c r="IH448" s="7"/>
      <c r="II448" s="7"/>
      <c r="IJ448" s="7"/>
      <c r="IK448" s="7"/>
      <c r="IL448" s="7"/>
      <c r="IM448" s="7"/>
      <c r="IN448" s="7"/>
      <c r="IO448" s="7"/>
      <c r="IP448" s="7"/>
      <c r="IQ448" s="7"/>
      <c r="IR448" s="7"/>
      <c r="IS448" s="7"/>
      <c r="IT448" s="7"/>
      <c r="IU448" s="7"/>
      <c r="IV448" s="7"/>
    </row>
    <row r="449" spans="1:256" s="91" customFormat="1" x14ac:dyDescent="0.25">
      <c r="A449" s="7"/>
      <c r="B449" s="7"/>
      <c r="C449" s="7"/>
      <c r="D449" s="88"/>
      <c r="E449" s="9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  <c r="GJ449" s="7"/>
      <c r="GK449" s="7"/>
      <c r="GL449" s="7"/>
      <c r="GM449" s="7"/>
      <c r="GN449" s="7"/>
      <c r="GO449" s="7"/>
      <c r="GP449" s="7"/>
      <c r="GQ449" s="7"/>
      <c r="GR449" s="7"/>
      <c r="GS449" s="7"/>
      <c r="GT449" s="7"/>
      <c r="GU449" s="7"/>
      <c r="GV449" s="7"/>
      <c r="GW449" s="7"/>
      <c r="GX449" s="7"/>
      <c r="GY449" s="7"/>
      <c r="GZ449" s="7"/>
      <c r="HA449" s="7"/>
      <c r="HB449" s="7"/>
      <c r="HC449" s="7"/>
      <c r="HD449" s="7"/>
      <c r="HE449" s="7"/>
      <c r="HF449" s="7"/>
      <c r="HG449" s="7"/>
      <c r="HH449" s="7"/>
      <c r="HI449" s="7"/>
      <c r="HJ449" s="7"/>
      <c r="HK449" s="7"/>
      <c r="HL449" s="7"/>
      <c r="HM449" s="7"/>
      <c r="HN449" s="7"/>
      <c r="HO449" s="7"/>
      <c r="HP449" s="7"/>
      <c r="HQ449" s="7"/>
      <c r="HR449" s="7"/>
      <c r="HS449" s="7"/>
      <c r="HT449" s="7"/>
      <c r="HU449" s="7"/>
      <c r="HV449" s="7"/>
      <c r="HW449" s="7"/>
      <c r="HX449" s="7"/>
      <c r="HY449" s="7"/>
      <c r="HZ449" s="7"/>
      <c r="IA449" s="7"/>
      <c r="IB449" s="7"/>
      <c r="IC449" s="7"/>
      <c r="ID449" s="7"/>
      <c r="IE449" s="7"/>
      <c r="IF449" s="7"/>
      <c r="IG449" s="7"/>
      <c r="IH449" s="7"/>
      <c r="II449" s="7"/>
      <c r="IJ449" s="7"/>
      <c r="IK449" s="7"/>
      <c r="IL449" s="7"/>
      <c r="IM449" s="7"/>
      <c r="IN449" s="7"/>
      <c r="IO449" s="7"/>
      <c r="IP449" s="7"/>
      <c r="IQ449" s="7"/>
      <c r="IR449" s="7"/>
      <c r="IS449" s="7"/>
      <c r="IT449" s="7"/>
      <c r="IU449" s="7"/>
      <c r="IV449" s="7"/>
    </row>
    <row r="450" spans="1:256" s="91" customFormat="1" x14ac:dyDescent="0.25">
      <c r="A450" s="7"/>
      <c r="B450" s="7"/>
      <c r="C450" s="7"/>
      <c r="D450" s="88"/>
      <c r="E450" s="9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  <c r="GJ450" s="7"/>
      <c r="GK450" s="7"/>
      <c r="GL450" s="7"/>
      <c r="GM450" s="7"/>
      <c r="GN450" s="7"/>
      <c r="GO450" s="7"/>
      <c r="GP450" s="7"/>
      <c r="GQ450" s="7"/>
      <c r="GR450" s="7"/>
      <c r="GS450" s="7"/>
      <c r="GT450" s="7"/>
      <c r="GU450" s="7"/>
      <c r="GV450" s="7"/>
      <c r="GW450" s="7"/>
      <c r="GX450" s="7"/>
      <c r="GY450" s="7"/>
      <c r="GZ450" s="7"/>
      <c r="HA450" s="7"/>
      <c r="HB450" s="7"/>
      <c r="HC450" s="7"/>
      <c r="HD450" s="7"/>
      <c r="HE450" s="7"/>
      <c r="HF450" s="7"/>
      <c r="HG450" s="7"/>
      <c r="HH450" s="7"/>
      <c r="HI450" s="7"/>
      <c r="HJ450" s="7"/>
      <c r="HK450" s="7"/>
      <c r="HL450" s="7"/>
      <c r="HM450" s="7"/>
      <c r="HN450" s="7"/>
      <c r="HO450" s="7"/>
      <c r="HP450" s="7"/>
      <c r="HQ450" s="7"/>
      <c r="HR450" s="7"/>
      <c r="HS450" s="7"/>
      <c r="HT450" s="7"/>
      <c r="HU450" s="7"/>
      <c r="HV450" s="7"/>
      <c r="HW450" s="7"/>
      <c r="HX450" s="7"/>
      <c r="HY450" s="7"/>
      <c r="HZ450" s="7"/>
      <c r="IA450" s="7"/>
      <c r="IB450" s="7"/>
      <c r="IC450" s="7"/>
      <c r="ID450" s="7"/>
      <c r="IE450" s="7"/>
      <c r="IF450" s="7"/>
      <c r="IG450" s="7"/>
      <c r="IH450" s="7"/>
      <c r="II450" s="7"/>
      <c r="IJ450" s="7"/>
      <c r="IK450" s="7"/>
      <c r="IL450" s="7"/>
      <c r="IM450" s="7"/>
      <c r="IN450" s="7"/>
      <c r="IO450" s="7"/>
      <c r="IP450" s="7"/>
      <c r="IQ450" s="7"/>
      <c r="IR450" s="7"/>
      <c r="IS450" s="7"/>
      <c r="IT450" s="7"/>
      <c r="IU450" s="7"/>
      <c r="IV450" s="7"/>
    </row>
    <row r="451" spans="1:256" s="91" customFormat="1" x14ac:dyDescent="0.25">
      <c r="A451" s="7"/>
      <c r="B451" s="7"/>
      <c r="C451" s="7"/>
      <c r="D451" s="88"/>
      <c r="E451" s="9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/>
      <c r="GS451" s="7"/>
      <c r="GT451" s="7"/>
      <c r="GU451" s="7"/>
      <c r="GV451" s="7"/>
      <c r="GW451" s="7"/>
      <c r="GX451" s="7"/>
      <c r="GY451" s="7"/>
      <c r="GZ451" s="7"/>
      <c r="HA451" s="7"/>
      <c r="HB451" s="7"/>
      <c r="HC451" s="7"/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  <c r="IC451" s="7"/>
      <c r="ID451" s="7"/>
      <c r="IE451" s="7"/>
      <c r="IF451" s="7"/>
      <c r="IG451" s="7"/>
      <c r="IH451" s="7"/>
      <c r="II451" s="7"/>
      <c r="IJ451" s="7"/>
      <c r="IK451" s="7"/>
      <c r="IL451" s="7"/>
      <c r="IM451" s="7"/>
      <c r="IN451" s="7"/>
      <c r="IO451" s="7"/>
      <c r="IP451" s="7"/>
      <c r="IQ451" s="7"/>
      <c r="IR451" s="7"/>
      <c r="IS451" s="7"/>
      <c r="IT451" s="7"/>
      <c r="IU451" s="7"/>
      <c r="IV451" s="7"/>
    </row>
    <row r="452" spans="1:256" s="91" customFormat="1" x14ac:dyDescent="0.25">
      <c r="A452" s="7"/>
      <c r="B452" s="7"/>
      <c r="C452" s="7"/>
      <c r="D452" s="88"/>
      <c r="E452" s="9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/>
      <c r="GS452" s="7"/>
      <c r="GT452" s="7"/>
      <c r="GU452" s="7"/>
      <c r="GV452" s="7"/>
      <c r="GW452" s="7"/>
      <c r="GX452" s="7"/>
      <c r="GY452" s="7"/>
      <c r="GZ452" s="7"/>
      <c r="HA452" s="7"/>
      <c r="HB452" s="7"/>
      <c r="HC452" s="7"/>
      <c r="HD452" s="7"/>
      <c r="HE452" s="7"/>
      <c r="HF452" s="7"/>
      <c r="HG452" s="7"/>
      <c r="HH452" s="7"/>
      <c r="HI452" s="7"/>
      <c r="HJ452" s="7"/>
      <c r="HK452" s="7"/>
      <c r="HL452" s="7"/>
      <c r="HM452" s="7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  <c r="IC452" s="7"/>
      <c r="ID452" s="7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  <c r="IP452" s="7"/>
      <c r="IQ452" s="7"/>
      <c r="IR452" s="7"/>
      <c r="IS452" s="7"/>
      <c r="IT452" s="7"/>
      <c r="IU452" s="7"/>
      <c r="IV452" s="7"/>
    </row>
    <row r="453" spans="1:256" s="91" customFormat="1" x14ac:dyDescent="0.25">
      <c r="A453" s="7"/>
      <c r="B453" s="7"/>
      <c r="C453" s="7"/>
      <c r="D453" s="88"/>
      <c r="E453" s="9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  <c r="GJ453" s="7"/>
      <c r="GK453" s="7"/>
      <c r="GL453" s="7"/>
      <c r="GM453" s="7"/>
      <c r="GN453" s="7"/>
      <c r="GO453" s="7"/>
      <c r="GP453" s="7"/>
      <c r="GQ453" s="7"/>
      <c r="GR453" s="7"/>
      <c r="GS453" s="7"/>
      <c r="GT453" s="7"/>
      <c r="GU453" s="7"/>
      <c r="GV453" s="7"/>
      <c r="GW453" s="7"/>
      <c r="GX453" s="7"/>
      <c r="GY453" s="7"/>
      <c r="GZ453" s="7"/>
      <c r="HA453" s="7"/>
      <c r="HB453" s="7"/>
      <c r="HC453" s="7"/>
      <c r="HD453" s="7"/>
      <c r="HE453" s="7"/>
      <c r="HF453" s="7"/>
      <c r="HG453" s="7"/>
      <c r="HH453" s="7"/>
      <c r="HI453" s="7"/>
      <c r="HJ453" s="7"/>
      <c r="HK453" s="7"/>
      <c r="HL453" s="7"/>
      <c r="HM453" s="7"/>
      <c r="HN453" s="7"/>
      <c r="HO453" s="7"/>
      <c r="HP453" s="7"/>
      <c r="HQ453" s="7"/>
      <c r="HR453" s="7"/>
      <c r="HS453" s="7"/>
      <c r="HT453" s="7"/>
      <c r="HU453" s="7"/>
      <c r="HV453" s="7"/>
      <c r="HW453" s="7"/>
      <c r="HX453" s="7"/>
      <c r="HY453" s="7"/>
      <c r="HZ453" s="7"/>
      <c r="IA453" s="7"/>
      <c r="IB453" s="7"/>
      <c r="IC453" s="7"/>
      <c r="ID453" s="7"/>
      <c r="IE453" s="7"/>
      <c r="IF453" s="7"/>
      <c r="IG453" s="7"/>
      <c r="IH453" s="7"/>
      <c r="II453" s="7"/>
      <c r="IJ453" s="7"/>
      <c r="IK453" s="7"/>
      <c r="IL453" s="7"/>
      <c r="IM453" s="7"/>
      <c r="IN453" s="7"/>
      <c r="IO453" s="7"/>
      <c r="IP453" s="7"/>
      <c r="IQ453" s="7"/>
      <c r="IR453" s="7"/>
      <c r="IS453" s="7"/>
      <c r="IT453" s="7"/>
      <c r="IU453" s="7"/>
      <c r="IV453" s="7"/>
    </row>
    <row r="454" spans="1:256" s="91" customFormat="1" x14ac:dyDescent="0.25">
      <c r="A454" s="7"/>
      <c r="B454" s="7"/>
      <c r="C454" s="7"/>
      <c r="D454" s="88"/>
      <c r="E454" s="9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  <c r="GJ454" s="7"/>
      <c r="GK454" s="7"/>
      <c r="GL454" s="7"/>
      <c r="GM454" s="7"/>
      <c r="GN454" s="7"/>
      <c r="GO454" s="7"/>
      <c r="GP454" s="7"/>
      <c r="GQ454" s="7"/>
      <c r="GR454" s="7"/>
      <c r="GS454" s="7"/>
      <c r="GT454" s="7"/>
      <c r="GU454" s="7"/>
      <c r="GV454" s="7"/>
      <c r="GW454" s="7"/>
      <c r="GX454" s="7"/>
      <c r="GY454" s="7"/>
      <c r="GZ454" s="7"/>
      <c r="HA454" s="7"/>
      <c r="HB454" s="7"/>
      <c r="HC454" s="7"/>
      <c r="HD454" s="7"/>
      <c r="HE454" s="7"/>
      <c r="HF454" s="7"/>
      <c r="HG454" s="7"/>
      <c r="HH454" s="7"/>
      <c r="HI454" s="7"/>
      <c r="HJ454" s="7"/>
      <c r="HK454" s="7"/>
      <c r="HL454" s="7"/>
      <c r="HM454" s="7"/>
      <c r="HN454" s="7"/>
      <c r="HO454" s="7"/>
      <c r="HP454" s="7"/>
      <c r="HQ454" s="7"/>
      <c r="HR454" s="7"/>
      <c r="HS454" s="7"/>
      <c r="HT454" s="7"/>
      <c r="HU454" s="7"/>
      <c r="HV454" s="7"/>
      <c r="HW454" s="7"/>
      <c r="HX454" s="7"/>
      <c r="HY454" s="7"/>
      <c r="HZ454" s="7"/>
      <c r="IA454" s="7"/>
      <c r="IB454" s="7"/>
      <c r="IC454" s="7"/>
      <c r="ID454" s="7"/>
      <c r="IE454" s="7"/>
      <c r="IF454" s="7"/>
      <c r="IG454" s="7"/>
      <c r="IH454" s="7"/>
      <c r="II454" s="7"/>
      <c r="IJ454" s="7"/>
      <c r="IK454" s="7"/>
      <c r="IL454" s="7"/>
      <c r="IM454" s="7"/>
      <c r="IN454" s="7"/>
      <c r="IO454" s="7"/>
      <c r="IP454" s="7"/>
      <c r="IQ454" s="7"/>
      <c r="IR454" s="7"/>
      <c r="IS454" s="7"/>
      <c r="IT454" s="7"/>
      <c r="IU454" s="7"/>
      <c r="IV454" s="7"/>
    </row>
    <row r="455" spans="1:256" s="91" customFormat="1" x14ac:dyDescent="0.25">
      <c r="A455" s="7"/>
      <c r="B455" s="7"/>
      <c r="C455" s="7"/>
      <c r="D455" s="88"/>
      <c r="E455" s="9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/>
      <c r="GS455" s="7"/>
      <c r="GT455" s="7"/>
      <c r="GU455" s="7"/>
      <c r="GV455" s="7"/>
      <c r="GW455" s="7"/>
      <c r="GX455" s="7"/>
      <c r="GY455" s="7"/>
      <c r="GZ455" s="7"/>
      <c r="HA455" s="7"/>
      <c r="HB455" s="7"/>
      <c r="HC455" s="7"/>
      <c r="HD455" s="7"/>
      <c r="HE455" s="7"/>
      <c r="HF455" s="7"/>
      <c r="HG455" s="7"/>
      <c r="HH455" s="7"/>
      <c r="HI455" s="7"/>
      <c r="HJ455" s="7"/>
      <c r="HK455" s="7"/>
      <c r="HL455" s="7"/>
      <c r="HM455" s="7"/>
      <c r="HN455" s="7"/>
      <c r="HO455" s="7"/>
      <c r="HP455" s="7"/>
      <c r="HQ455" s="7"/>
      <c r="HR455" s="7"/>
      <c r="HS455" s="7"/>
      <c r="HT455" s="7"/>
      <c r="HU455" s="7"/>
      <c r="HV455" s="7"/>
      <c r="HW455" s="7"/>
      <c r="HX455" s="7"/>
      <c r="HY455" s="7"/>
      <c r="HZ455" s="7"/>
      <c r="IA455" s="7"/>
      <c r="IB455" s="7"/>
      <c r="IC455" s="7"/>
      <c r="ID455" s="7"/>
      <c r="IE455" s="7"/>
      <c r="IF455" s="7"/>
      <c r="IG455" s="7"/>
      <c r="IH455" s="7"/>
      <c r="II455" s="7"/>
      <c r="IJ455" s="7"/>
      <c r="IK455" s="7"/>
      <c r="IL455" s="7"/>
      <c r="IM455" s="7"/>
      <c r="IN455" s="7"/>
      <c r="IO455" s="7"/>
      <c r="IP455" s="7"/>
      <c r="IQ455" s="7"/>
      <c r="IR455" s="7"/>
      <c r="IS455" s="7"/>
      <c r="IT455" s="7"/>
      <c r="IU455" s="7"/>
      <c r="IV455" s="7"/>
    </row>
    <row r="456" spans="1:256" s="91" customFormat="1" x14ac:dyDescent="0.25">
      <c r="A456" s="7"/>
      <c r="B456" s="7"/>
      <c r="C456" s="7"/>
      <c r="D456" s="88"/>
      <c r="E456" s="9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/>
      <c r="GS456" s="7"/>
      <c r="GT456" s="7"/>
      <c r="GU456" s="7"/>
      <c r="GV456" s="7"/>
      <c r="GW456" s="7"/>
      <c r="GX456" s="7"/>
      <c r="GY456" s="7"/>
      <c r="GZ456" s="7"/>
      <c r="HA456" s="7"/>
      <c r="HB456" s="7"/>
      <c r="HC456" s="7"/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  <c r="IC456" s="7"/>
      <c r="ID456" s="7"/>
      <c r="IE456" s="7"/>
      <c r="IF456" s="7"/>
      <c r="IG456" s="7"/>
      <c r="IH456" s="7"/>
      <c r="II456" s="7"/>
      <c r="IJ456" s="7"/>
      <c r="IK456" s="7"/>
      <c r="IL456" s="7"/>
      <c r="IM456" s="7"/>
      <c r="IN456" s="7"/>
      <c r="IO456" s="7"/>
      <c r="IP456" s="7"/>
      <c r="IQ456" s="7"/>
      <c r="IR456" s="7"/>
      <c r="IS456" s="7"/>
      <c r="IT456" s="7"/>
      <c r="IU456" s="7"/>
      <c r="IV456" s="7"/>
    </row>
    <row r="457" spans="1:256" s="91" customFormat="1" x14ac:dyDescent="0.25">
      <c r="A457" s="7"/>
      <c r="B457" s="7"/>
      <c r="C457" s="7"/>
      <c r="D457" s="88"/>
      <c r="E457" s="9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  <c r="ID457" s="7"/>
      <c r="IE457" s="7"/>
      <c r="IF457" s="7"/>
      <c r="IG457" s="7"/>
      <c r="IH457" s="7"/>
      <c r="II457" s="7"/>
      <c r="IJ457" s="7"/>
      <c r="IK457" s="7"/>
      <c r="IL457" s="7"/>
      <c r="IM457" s="7"/>
      <c r="IN457" s="7"/>
      <c r="IO457" s="7"/>
      <c r="IP457" s="7"/>
      <c r="IQ457" s="7"/>
      <c r="IR457" s="7"/>
      <c r="IS457" s="7"/>
      <c r="IT457" s="7"/>
      <c r="IU457" s="7"/>
      <c r="IV457" s="7"/>
    </row>
    <row r="458" spans="1:256" s="91" customFormat="1" x14ac:dyDescent="0.25">
      <c r="A458" s="7"/>
      <c r="B458" s="7"/>
      <c r="C458" s="7"/>
      <c r="D458" s="88"/>
      <c r="E458" s="9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/>
      <c r="GS458" s="7"/>
      <c r="GT458" s="7"/>
      <c r="GU458" s="7"/>
      <c r="GV458" s="7"/>
      <c r="GW458" s="7"/>
      <c r="GX458" s="7"/>
      <c r="GY458" s="7"/>
      <c r="GZ458" s="7"/>
      <c r="HA458" s="7"/>
      <c r="HB458" s="7"/>
      <c r="HC458" s="7"/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  <c r="IC458" s="7"/>
      <c r="ID458" s="7"/>
      <c r="IE458" s="7"/>
      <c r="IF458" s="7"/>
      <c r="IG458" s="7"/>
      <c r="IH458" s="7"/>
      <c r="II458" s="7"/>
      <c r="IJ458" s="7"/>
      <c r="IK458" s="7"/>
      <c r="IL458" s="7"/>
      <c r="IM458" s="7"/>
      <c r="IN458" s="7"/>
      <c r="IO458" s="7"/>
      <c r="IP458" s="7"/>
      <c r="IQ458" s="7"/>
      <c r="IR458" s="7"/>
      <c r="IS458" s="7"/>
      <c r="IT458" s="7"/>
      <c r="IU458" s="7"/>
      <c r="IV458" s="7"/>
    </row>
    <row r="459" spans="1:256" s="91" customFormat="1" x14ac:dyDescent="0.25">
      <c r="A459" s="7"/>
      <c r="B459" s="7"/>
      <c r="C459" s="7"/>
      <c r="D459" s="88"/>
      <c r="E459" s="9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  <c r="IR459" s="7"/>
      <c r="IS459" s="7"/>
      <c r="IT459" s="7"/>
      <c r="IU459" s="7"/>
      <c r="IV459" s="7"/>
    </row>
    <row r="460" spans="1:256" s="91" customFormat="1" x14ac:dyDescent="0.25">
      <c r="A460" s="7"/>
      <c r="B460" s="7"/>
      <c r="C460" s="7"/>
      <c r="D460" s="88"/>
      <c r="E460" s="9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  <c r="IP460" s="7"/>
      <c r="IQ460" s="7"/>
      <c r="IR460" s="7"/>
      <c r="IS460" s="7"/>
      <c r="IT460" s="7"/>
      <c r="IU460" s="7"/>
      <c r="IV460" s="7"/>
    </row>
    <row r="461" spans="1:256" s="91" customFormat="1" x14ac:dyDescent="0.25">
      <c r="A461" s="7"/>
      <c r="B461" s="7"/>
      <c r="C461" s="7"/>
      <c r="D461" s="88"/>
      <c r="E461" s="9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  <c r="IP461" s="7"/>
      <c r="IQ461" s="7"/>
      <c r="IR461" s="7"/>
      <c r="IS461" s="7"/>
      <c r="IT461" s="7"/>
      <c r="IU461" s="7"/>
      <c r="IV461" s="7"/>
    </row>
    <row r="462" spans="1:256" s="91" customFormat="1" x14ac:dyDescent="0.25">
      <c r="A462" s="7"/>
      <c r="B462" s="7"/>
      <c r="C462" s="7"/>
      <c r="D462" s="88"/>
      <c r="E462" s="9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  <c r="IP462" s="7"/>
      <c r="IQ462" s="7"/>
      <c r="IR462" s="7"/>
      <c r="IS462" s="7"/>
      <c r="IT462" s="7"/>
      <c r="IU462" s="7"/>
      <c r="IV462" s="7"/>
    </row>
    <row r="463" spans="1:256" s="91" customFormat="1" x14ac:dyDescent="0.25">
      <c r="A463" s="7"/>
      <c r="B463" s="7"/>
      <c r="C463" s="7"/>
      <c r="D463" s="88"/>
      <c r="E463" s="9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  <c r="IP463" s="7"/>
      <c r="IQ463" s="7"/>
      <c r="IR463" s="7"/>
      <c r="IS463" s="7"/>
      <c r="IT463" s="7"/>
      <c r="IU463" s="7"/>
      <c r="IV463" s="7"/>
    </row>
    <row r="464" spans="1:256" s="91" customFormat="1" x14ac:dyDescent="0.25">
      <c r="A464" s="7"/>
      <c r="B464" s="7"/>
      <c r="C464" s="7"/>
      <c r="D464" s="88"/>
      <c r="E464" s="9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  <c r="IC464" s="7"/>
      <c r="ID464" s="7"/>
      <c r="IE464" s="7"/>
      <c r="IF464" s="7"/>
      <c r="IG464" s="7"/>
      <c r="IH464" s="7"/>
      <c r="II464" s="7"/>
      <c r="IJ464" s="7"/>
      <c r="IK464" s="7"/>
      <c r="IL464" s="7"/>
      <c r="IM464" s="7"/>
      <c r="IN464" s="7"/>
      <c r="IO464" s="7"/>
      <c r="IP464" s="7"/>
      <c r="IQ464" s="7"/>
      <c r="IR464" s="7"/>
      <c r="IS464" s="7"/>
      <c r="IT464" s="7"/>
      <c r="IU464" s="7"/>
      <c r="IV464" s="7"/>
    </row>
    <row r="465" spans="1:256" s="91" customFormat="1" x14ac:dyDescent="0.25">
      <c r="A465" s="7"/>
      <c r="B465" s="7"/>
      <c r="C465" s="7"/>
      <c r="D465" s="88"/>
      <c r="E465" s="9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  <c r="IP465" s="7"/>
      <c r="IQ465" s="7"/>
      <c r="IR465" s="7"/>
      <c r="IS465" s="7"/>
      <c r="IT465" s="7"/>
      <c r="IU465" s="7"/>
      <c r="IV465" s="7"/>
    </row>
    <row r="466" spans="1:256" s="91" customFormat="1" x14ac:dyDescent="0.25">
      <c r="A466" s="7"/>
      <c r="B466" s="7"/>
      <c r="C466" s="7"/>
      <c r="D466" s="88"/>
      <c r="E466" s="9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/>
      <c r="GS466" s="7"/>
      <c r="GT466" s="7"/>
      <c r="GU466" s="7"/>
      <c r="GV466" s="7"/>
      <c r="GW466" s="7"/>
      <c r="GX466" s="7"/>
      <c r="GY466" s="7"/>
      <c r="GZ466" s="7"/>
      <c r="HA466" s="7"/>
      <c r="HB466" s="7"/>
      <c r="HC466" s="7"/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  <c r="IC466" s="7"/>
      <c r="ID466" s="7"/>
      <c r="IE466" s="7"/>
      <c r="IF466" s="7"/>
      <c r="IG466" s="7"/>
      <c r="IH466" s="7"/>
      <c r="II466" s="7"/>
      <c r="IJ466" s="7"/>
      <c r="IK466" s="7"/>
      <c r="IL466" s="7"/>
      <c r="IM466" s="7"/>
      <c r="IN466" s="7"/>
      <c r="IO466" s="7"/>
      <c r="IP466" s="7"/>
      <c r="IQ466" s="7"/>
      <c r="IR466" s="7"/>
      <c r="IS466" s="7"/>
      <c r="IT466" s="7"/>
      <c r="IU466" s="7"/>
      <c r="IV466" s="7"/>
    </row>
    <row r="467" spans="1:256" s="91" customFormat="1" x14ac:dyDescent="0.25">
      <c r="A467" s="7"/>
      <c r="B467" s="7"/>
      <c r="C467" s="7"/>
      <c r="D467" s="88"/>
      <c r="E467" s="9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  <c r="IP467" s="7"/>
      <c r="IQ467" s="7"/>
      <c r="IR467" s="7"/>
      <c r="IS467" s="7"/>
      <c r="IT467" s="7"/>
      <c r="IU467" s="7"/>
      <c r="IV467" s="7"/>
    </row>
    <row r="468" spans="1:256" s="91" customFormat="1" x14ac:dyDescent="0.25">
      <c r="A468" s="7"/>
      <c r="B468" s="7"/>
      <c r="C468" s="7"/>
      <c r="D468" s="88"/>
      <c r="E468" s="9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/>
      <c r="GS468" s="7"/>
      <c r="GT468" s="7"/>
      <c r="GU468" s="7"/>
      <c r="GV468" s="7"/>
      <c r="GW468" s="7"/>
      <c r="GX468" s="7"/>
      <c r="GY468" s="7"/>
      <c r="GZ468" s="7"/>
      <c r="HA468" s="7"/>
      <c r="HB468" s="7"/>
      <c r="HC468" s="7"/>
      <c r="HD468" s="7"/>
      <c r="HE468" s="7"/>
      <c r="HF468" s="7"/>
      <c r="HG468" s="7"/>
      <c r="HH468" s="7"/>
      <c r="HI468" s="7"/>
      <c r="HJ468" s="7"/>
      <c r="HK468" s="7"/>
      <c r="HL468" s="7"/>
      <c r="HM468" s="7"/>
      <c r="HN468" s="7"/>
      <c r="HO468" s="7"/>
      <c r="HP468" s="7"/>
      <c r="HQ468" s="7"/>
      <c r="HR468" s="7"/>
      <c r="HS468" s="7"/>
      <c r="HT468" s="7"/>
      <c r="HU468" s="7"/>
      <c r="HV468" s="7"/>
      <c r="HW468" s="7"/>
      <c r="HX468" s="7"/>
      <c r="HY468" s="7"/>
      <c r="HZ468" s="7"/>
      <c r="IA468" s="7"/>
      <c r="IB468" s="7"/>
      <c r="IC468" s="7"/>
      <c r="ID468" s="7"/>
      <c r="IE468" s="7"/>
      <c r="IF468" s="7"/>
      <c r="IG468" s="7"/>
      <c r="IH468" s="7"/>
      <c r="II468" s="7"/>
      <c r="IJ468" s="7"/>
      <c r="IK468" s="7"/>
      <c r="IL468" s="7"/>
      <c r="IM468" s="7"/>
      <c r="IN468" s="7"/>
      <c r="IO468" s="7"/>
      <c r="IP468" s="7"/>
      <c r="IQ468" s="7"/>
      <c r="IR468" s="7"/>
      <c r="IS468" s="7"/>
      <c r="IT468" s="7"/>
      <c r="IU468" s="7"/>
      <c r="IV468" s="7"/>
    </row>
    <row r="469" spans="1:256" s="91" customFormat="1" x14ac:dyDescent="0.25">
      <c r="A469" s="7"/>
      <c r="B469" s="7"/>
      <c r="C469" s="7"/>
      <c r="D469" s="88"/>
      <c r="E469" s="9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/>
      <c r="GS469" s="7"/>
      <c r="GT469" s="7"/>
      <c r="GU469" s="7"/>
      <c r="GV469" s="7"/>
      <c r="GW469" s="7"/>
      <c r="GX469" s="7"/>
      <c r="GY469" s="7"/>
      <c r="GZ469" s="7"/>
      <c r="HA469" s="7"/>
      <c r="HB469" s="7"/>
      <c r="HC469" s="7"/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  <c r="IC469" s="7"/>
      <c r="ID469" s="7"/>
      <c r="IE469" s="7"/>
      <c r="IF469" s="7"/>
      <c r="IG469" s="7"/>
      <c r="IH469" s="7"/>
      <c r="II469" s="7"/>
      <c r="IJ469" s="7"/>
      <c r="IK469" s="7"/>
      <c r="IL469" s="7"/>
      <c r="IM469" s="7"/>
      <c r="IN469" s="7"/>
      <c r="IO469" s="7"/>
      <c r="IP469" s="7"/>
      <c r="IQ469" s="7"/>
      <c r="IR469" s="7"/>
      <c r="IS469" s="7"/>
      <c r="IT469" s="7"/>
      <c r="IU469" s="7"/>
      <c r="IV469" s="7"/>
    </row>
    <row r="470" spans="1:256" s="91" customFormat="1" x14ac:dyDescent="0.25">
      <c r="A470" s="7"/>
      <c r="B470" s="7"/>
      <c r="C470" s="7"/>
      <c r="D470" s="88"/>
      <c r="E470" s="9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/>
      <c r="GS470" s="7"/>
      <c r="GT470" s="7"/>
      <c r="GU470" s="7"/>
      <c r="GV470" s="7"/>
      <c r="GW470" s="7"/>
      <c r="GX470" s="7"/>
      <c r="GY470" s="7"/>
      <c r="GZ470" s="7"/>
      <c r="HA470" s="7"/>
      <c r="HB470" s="7"/>
      <c r="HC470" s="7"/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  <c r="IC470" s="7"/>
      <c r="ID470" s="7"/>
      <c r="IE470" s="7"/>
      <c r="IF470" s="7"/>
      <c r="IG470" s="7"/>
      <c r="IH470" s="7"/>
      <c r="II470" s="7"/>
      <c r="IJ470" s="7"/>
      <c r="IK470" s="7"/>
      <c r="IL470" s="7"/>
      <c r="IM470" s="7"/>
      <c r="IN470" s="7"/>
      <c r="IO470" s="7"/>
      <c r="IP470" s="7"/>
      <c r="IQ470" s="7"/>
      <c r="IR470" s="7"/>
      <c r="IS470" s="7"/>
      <c r="IT470" s="7"/>
      <c r="IU470" s="7"/>
      <c r="IV470" s="7"/>
    </row>
    <row r="471" spans="1:256" s="91" customFormat="1" x14ac:dyDescent="0.25">
      <c r="A471" s="7"/>
      <c r="B471" s="7"/>
      <c r="C471" s="7"/>
      <c r="D471" s="88"/>
      <c r="E471" s="9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/>
      <c r="GS471" s="7"/>
      <c r="GT471" s="7"/>
      <c r="GU471" s="7"/>
      <c r="GV471" s="7"/>
      <c r="GW471" s="7"/>
      <c r="GX471" s="7"/>
      <c r="GY471" s="7"/>
      <c r="GZ471" s="7"/>
      <c r="HA471" s="7"/>
      <c r="HB471" s="7"/>
      <c r="HC471" s="7"/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  <c r="IC471" s="7"/>
      <c r="ID471" s="7"/>
      <c r="IE471" s="7"/>
      <c r="IF471" s="7"/>
      <c r="IG471" s="7"/>
      <c r="IH471" s="7"/>
      <c r="II471" s="7"/>
      <c r="IJ471" s="7"/>
      <c r="IK471" s="7"/>
      <c r="IL471" s="7"/>
      <c r="IM471" s="7"/>
      <c r="IN471" s="7"/>
      <c r="IO471" s="7"/>
      <c r="IP471" s="7"/>
      <c r="IQ471" s="7"/>
      <c r="IR471" s="7"/>
      <c r="IS471" s="7"/>
      <c r="IT471" s="7"/>
      <c r="IU471" s="7"/>
      <c r="IV471" s="7"/>
    </row>
    <row r="472" spans="1:256" s="91" customFormat="1" x14ac:dyDescent="0.25">
      <c r="A472" s="7"/>
      <c r="B472" s="7"/>
      <c r="C472" s="7"/>
      <c r="D472" s="88"/>
      <c r="E472" s="9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/>
      <c r="GS472" s="7"/>
      <c r="GT472" s="7"/>
      <c r="GU472" s="7"/>
      <c r="GV472" s="7"/>
      <c r="GW472" s="7"/>
      <c r="GX472" s="7"/>
      <c r="GY472" s="7"/>
      <c r="GZ472" s="7"/>
      <c r="HA472" s="7"/>
      <c r="HB472" s="7"/>
      <c r="HC472" s="7"/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  <c r="IC472" s="7"/>
      <c r="ID472" s="7"/>
      <c r="IE472" s="7"/>
      <c r="IF472" s="7"/>
      <c r="IG472" s="7"/>
      <c r="IH472" s="7"/>
      <c r="II472" s="7"/>
      <c r="IJ472" s="7"/>
      <c r="IK472" s="7"/>
      <c r="IL472" s="7"/>
      <c r="IM472" s="7"/>
      <c r="IN472" s="7"/>
      <c r="IO472" s="7"/>
      <c r="IP472" s="7"/>
      <c r="IQ472" s="7"/>
      <c r="IR472" s="7"/>
      <c r="IS472" s="7"/>
      <c r="IT472" s="7"/>
      <c r="IU472" s="7"/>
      <c r="IV472" s="7"/>
    </row>
    <row r="473" spans="1:256" s="91" customFormat="1" x14ac:dyDescent="0.25">
      <c r="A473" s="7"/>
      <c r="B473" s="7"/>
      <c r="C473" s="7"/>
      <c r="D473" s="88"/>
      <c r="E473" s="9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/>
      <c r="GS473" s="7"/>
      <c r="GT473" s="7"/>
      <c r="GU473" s="7"/>
      <c r="GV473" s="7"/>
      <c r="GW473" s="7"/>
      <c r="GX473" s="7"/>
      <c r="GY473" s="7"/>
      <c r="GZ473" s="7"/>
      <c r="HA473" s="7"/>
      <c r="HB473" s="7"/>
      <c r="HC473" s="7"/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  <c r="IC473" s="7"/>
      <c r="ID473" s="7"/>
      <c r="IE473" s="7"/>
      <c r="IF473" s="7"/>
      <c r="IG473" s="7"/>
      <c r="IH473" s="7"/>
      <c r="II473" s="7"/>
      <c r="IJ473" s="7"/>
      <c r="IK473" s="7"/>
      <c r="IL473" s="7"/>
      <c r="IM473" s="7"/>
      <c r="IN473" s="7"/>
      <c r="IO473" s="7"/>
      <c r="IP473" s="7"/>
      <c r="IQ473" s="7"/>
      <c r="IR473" s="7"/>
      <c r="IS473" s="7"/>
      <c r="IT473" s="7"/>
      <c r="IU473" s="7"/>
      <c r="IV473" s="7"/>
    </row>
    <row r="474" spans="1:256" s="91" customFormat="1" x14ac:dyDescent="0.25">
      <c r="A474" s="7"/>
      <c r="B474" s="7"/>
      <c r="C474" s="7"/>
      <c r="D474" s="88"/>
      <c r="E474" s="9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  <c r="IP474" s="7"/>
      <c r="IQ474" s="7"/>
      <c r="IR474" s="7"/>
      <c r="IS474" s="7"/>
      <c r="IT474" s="7"/>
      <c r="IU474" s="7"/>
      <c r="IV474" s="7"/>
    </row>
    <row r="475" spans="1:256" s="91" customFormat="1" x14ac:dyDescent="0.25">
      <c r="A475" s="7"/>
      <c r="B475" s="7"/>
      <c r="C475" s="7"/>
      <c r="D475" s="88"/>
      <c r="E475" s="9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  <c r="IH475" s="7"/>
      <c r="II475" s="7"/>
      <c r="IJ475" s="7"/>
      <c r="IK475" s="7"/>
      <c r="IL475" s="7"/>
      <c r="IM475" s="7"/>
      <c r="IN475" s="7"/>
      <c r="IO475" s="7"/>
      <c r="IP475" s="7"/>
      <c r="IQ475" s="7"/>
      <c r="IR475" s="7"/>
      <c r="IS475" s="7"/>
      <c r="IT475" s="7"/>
      <c r="IU475" s="7"/>
      <c r="IV475" s="7"/>
    </row>
    <row r="476" spans="1:256" s="91" customFormat="1" x14ac:dyDescent="0.25">
      <c r="A476" s="7"/>
      <c r="B476" s="7"/>
      <c r="C476" s="7"/>
      <c r="D476" s="88"/>
      <c r="E476" s="9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  <c r="IP476" s="7"/>
      <c r="IQ476" s="7"/>
      <c r="IR476" s="7"/>
      <c r="IS476" s="7"/>
      <c r="IT476" s="7"/>
      <c r="IU476" s="7"/>
      <c r="IV476" s="7"/>
    </row>
    <row r="477" spans="1:256" s="91" customFormat="1" x14ac:dyDescent="0.25">
      <c r="A477" s="7"/>
      <c r="B477" s="7"/>
      <c r="C477" s="7"/>
      <c r="D477" s="88"/>
      <c r="E477" s="9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  <c r="HH477" s="7"/>
      <c r="HI477" s="7"/>
      <c r="HJ477" s="7"/>
      <c r="HK477" s="7"/>
      <c r="HL477" s="7"/>
      <c r="HM477" s="7"/>
      <c r="HN477" s="7"/>
      <c r="HO477" s="7"/>
      <c r="HP477" s="7"/>
      <c r="HQ477" s="7"/>
      <c r="HR477" s="7"/>
      <c r="HS477" s="7"/>
      <c r="HT477" s="7"/>
      <c r="HU477" s="7"/>
      <c r="HV477" s="7"/>
      <c r="HW477" s="7"/>
      <c r="HX477" s="7"/>
      <c r="HY477" s="7"/>
      <c r="HZ477" s="7"/>
      <c r="IA477" s="7"/>
      <c r="IB477" s="7"/>
      <c r="IC477" s="7"/>
      <c r="ID477" s="7"/>
      <c r="IE477" s="7"/>
      <c r="IF477" s="7"/>
      <c r="IG477" s="7"/>
      <c r="IH477" s="7"/>
      <c r="II477" s="7"/>
      <c r="IJ477" s="7"/>
      <c r="IK477" s="7"/>
      <c r="IL477" s="7"/>
      <c r="IM477" s="7"/>
      <c r="IN477" s="7"/>
      <c r="IO477" s="7"/>
      <c r="IP477" s="7"/>
      <c r="IQ477" s="7"/>
      <c r="IR477" s="7"/>
      <c r="IS477" s="7"/>
      <c r="IT477" s="7"/>
      <c r="IU477" s="7"/>
      <c r="IV477" s="7"/>
    </row>
    <row r="478" spans="1:256" s="91" customFormat="1" x14ac:dyDescent="0.25">
      <c r="A478" s="7"/>
      <c r="B478" s="7"/>
      <c r="C478" s="7"/>
      <c r="D478" s="88"/>
      <c r="E478" s="9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  <c r="ID478" s="7"/>
      <c r="IE478" s="7"/>
      <c r="IF478" s="7"/>
      <c r="IG478" s="7"/>
      <c r="IH478" s="7"/>
      <c r="II478" s="7"/>
      <c r="IJ478" s="7"/>
      <c r="IK478" s="7"/>
      <c r="IL478" s="7"/>
      <c r="IM478" s="7"/>
      <c r="IN478" s="7"/>
      <c r="IO478" s="7"/>
      <c r="IP478" s="7"/>
      <c r="IQ478" s="7"/>
      <c r="IR478" s="7"/>
      <c r="IS478" s="7"/>
      <c r="IT478" s="7"/>
      <c r="IU478" s="7"/>
      <c r="IV478" s="7"/>
    </row>
    <row r="479" spans="1:256" s="91" customFormat="1" x14ac:dyDescent="0.25">
      <c r="A479" s="7"/>
      <c r="B479" s="7"/>
      <c r="C479" s="7"/>
      <c r="D479" s="88"/>
      <c r="E479" s="9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  <c r="IH479" s="7"/>
      <c r="II479" s="7"/>
      <c r="IJ479" s="7"/>
      <c r="IK479" s="7"/>
      <c r="IL479" s="7"/>
      <c r="IM479" s="7"/>
      <c r="IN479" s="7"/>
      <c r="IO479" s="7"/>
      <c r="IP479" s="7"/>
      <c r="IQ479" s="7"/>
      <c r="IR479" s="7"/>
      <c r="IS479" s="7"/>
      <c r="IT479" s="7"/>
      <c r="IU479" s="7"/>
      <c r="IV479" s="7"/>
    </row>
    <row r="480" spans="1:256" s="91" customFormat="1" x14ac:dyDescent="0.25">
      <c r="A480" s="7"/>
      <c r="B480" s="7"/>
      <c r="C480" s="7"/>
      <c r="D480" s="88"/>
      <c r="E480" s="9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  <c r="IP480" s="7"/>
      <c r="IQ480" s="7"/>
      <c r="IR480" s="7"/>
      <c r="IS480" s="7"/>
      <c r="IT480" s="7"/>
      <c r="IU480" s="7"/>
      <c r="IV480" s="7"/>
    </row>
    <row r="481" spans="1:256" s="91" customFormat="1" x14ac:dyDescent="0.25">
      <c r="A481" s="7"/>
      <c r="B481" s="7"/>
      <c r="C481" s="7"/>
      <c r="D481" s="88"/>
      <c r="E481" s="9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/>
      <c r="GS481" s="7"/>
      <c r="GT481" s="7"/>
      <c r="GU481" s="7"/>
      <c r="GV481" s="7"/>
      <c r="GW481" s="7"/>
      <c r="GX481" s="7"/>
      <c r="GY481" s="7"/>
      <c r="GZ481" s="7"/>
      <c r="HA481" s="7"/>
      <c r="HB481" s="7"/>
      <c r="HC481" s="7"/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  <c r="IC481" s="7"/>
      <c r="ID481" s="7"/>
      <c r="IE481" s="7"/>
      <c r="IF481" s="7"/>
      <c r="IG481" s="7"/>
      <c r="IH481" s="7"/>
      <c r="II481" s="7"/>
      <c r="IJ481" s="7"/>
      <c r="IK481" s="7"/>
      <c r="IL481" s="7"/>
      <c r="IM481" s="7"/>
      <c r="IN481" s="7"/>
      <c r="IO481" s="7"/>
      <c r="IP481" s="7"/>
      <c r="IQ481" s="7"/>
      <c r="IR481" s="7"/>
      <c r="IS481" s="7"/>
      <c r="IT481" s="7"/>
      <c r="IU481" s="7"/>
      <c r="IV481" s="7"/>
    </row>
    <row r="482" spans="1:256" s="91" customFormat="1" x14ac:dyDescent="0.25">
      <c r="A482" s="7"/>
      <c r="B482" s="7"/>
      <c r="C482" s="7"/>
      <c r="D482" s="88"/>
      <c r="E482" s="9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  <c r="IP482" s="7"/>
      <c r="IQ482" s="7"/>
      <c r="IR482" s="7"/>
      <c r="IS482" s="7"/>
      <c r="IT482" s="7"/>
      <c r="IU482" s="7"/>
      <c r="IV482" s="7"/>
    </row>
    <row r="483" spans="1:256" s="91" customFormat="1" x14ac:dyDescent="0.25">
      <c r="A483" s="7"/>
      <c r="B483" s="7"/>
      <c r="C483" s="7"/>
      <c r="D483" s="88"/>
      <c r="E483" s="9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/>
      <c r="GS483" s="7"/>
      <c r="GT483" s="7"/>
      <c r="GU483" s="7"/>
      <c r="GV483" s="7"/>
      <c r="GW483" s="7"/>
      <c r="GX483" s="7"/>
      <c r="GY483" s="7"/>
      <c r="GZ483" s="7"/>
      <c r="HA483" s="7"/>
      <c r="HB483" s="7"/>
      <c r="HC483" s="7"/>
      <c r="HD483" s="7"/>
      <c r="HE483" s="7"/>
      <c r="HF483" s="7"/>
      <c r="HG483" s="7"/>
      <c r="HH483" s="7"/>
      <c r="HI483" s="7"/>
      <c r="HJ483" s="7"/>
      <c r="HK483" s="7"/>
      <c r="HL483" s="7"/>
      <c r="HM483" s="7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  <c r="IC483" s="7"/>
      <c r="ID483" s="7"/>
      <c r="IE483" s="7"/>
      <c r="IF483" s="7"/>
      <c r="IG483" s="7"/>
      <c r="IH483" s="7"/>
      <c r="II483" s="7"/>
      <c r="IJ483" s="7"/>
      <c r="IK483" s="7"/>
      <c r="IL483" s="7"/>
      <c r="IM483" s="7"/>
      <c r="IN483" s="7"/>
      <c r="IO483" s="7"/>
      <c r="IP483" s="7"/>
      <c r="IQ483" s="7"/>
      <c r="IR483" s="7"/>
      <c r="IS483" s="7"/>
      <c r="IT483" s="7"/>
      <c r="IU483" s="7"/>
      <c r="IV483" s="7"/>
    </row>
    <row r="484" spans="1:256" s="91" customFormat="1" x14ac:dyDescent="0.25">
      <c r="A484" s="7"/>
      <c r="B484" s="7"/>
      <c r="C484" s="7"/>
      <c r="D484" s="88"/>
      <c r="E484" s="9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  <c r="IC484" s="7"/>
      <c r="ID484" s="7"/>
      <c r="IE484" s="7"/>
      <c r="IF484" s="7"/>
      <c r="IG484" s="7"/>
      <c r="IH484" s="7"/>
      <c r="II484" s="7"/>
      <c r="IJ484" s="7"/>
      <c r="IK484" s="7"/>
      <c r="IL484" s="7"/>
      <c r="IM484" s="7"/>
      <c r="IN484" s="7"/>
      <c r="IO484" s="7"/>
      <c r="IP484" s="7"/>
      <c r="IQ484" s="7"/>
      <c r="IR484" s="7"/>
      <c r="IS484" s="7"/>
      <c r="IT484" s="7"/>
      <c r="IU484" s="7"/>
      <c r="IV484" s="7"/>
    </row>
    <row r="485" spans="1:256" s="91" customFormat="1" x14ac:dyDescent="0.25">
      <c r="A485" s="7"/>
      <c r="B485" s="7"/>
      <c r="C485" s="7"/>
      <c r="D485" s="88"/>
      <c r="E485" s="9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  <c r="IH485" s="7"/>
      <c r="II485" s="7"/>
      <c r="IJ485" s="7"/>
      <c r="IK485" s="7"/>
      <c r="IL485" s="7"/>
      <c r="IM485" s="7"/>
      <c r="IN485" s="7"/>
      <c r="IO485" s="7"/>
      <c r="IP485" s="7"/>
      <c r="IQ485" s="7"/>
      <c r="IR485" s="7"/>
      <c r="IS485" s="7"/>
      <c r="IT485" s="7"/>
      <c r="IU485" s="7"/>
      <c r="IV485" s="7"/>
    </row>
    <row r="486" spans="1:256" s="91" customFormat="1" x14ac:dyDescent="0.25">
      <c r="A486" s="7"/>
      <c r="B486" s="7"/>
      <c r="C486" s="7"/>
      <c r="D486" s="88"/>
      <c r="E486" s="9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/>
      <c r="GS486" s="7"/>
      <c r="GT486" s="7"/>
      <c r="GU486" s="7"/>
      <c r="GV486" s="7"/>
      <c r="GW486" s="7"/>
      <c r="GX486" s="7"/>
      <c r="GY486" s="7"/>
      <c r="GZ486" s="7"/>
      <c r="HA486" s="7"/>
      <c r="HB486" s="7"/>
      <c r="HC486" s="7"/>
      <c r="HD486" s="7"/>
      <c r="HE486" s="7"/>
      <c r="HF486" s="7"/>
      <c r="HG486" s="7"/>
      <c r="HH486" s="7"/>
      <c r="HI486" s="7"/>
      <c r="HJ486" s="7"/>
      <c r="HK486" s="7"/>
      <c r="HL486" s="7"/>
      <c r="HM486" s="7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  <c r="IC486" s="7"/>
      <c r="ID486" s="7"/>
      <c r="IE486" s="7"/>
      <c r="IF486" s="7"/>
      <c r="IG486" s="7"/>
      <c r="IH486" s="7"/>
      <c r="II486" s="7"/>
      <c r="IJ486" s="7"/>
      <c r="IK486" s="7"/>
      <c r="IL486" s="7"/>
      <c r="IM486" s="7"/>
      <c r="IN486" s="7"/>
      <c r="IO486" s="7"/>
      <c r="IP486" s="7"/>
      <c r="IQ486" s="7"/>
      <c r="IR486" s="7"/>
      <c r="IS486" s="7"/>
      <c r="IT486" s="7"/>
      <c r="IU486" s="7"/>
      <c r="IV486" s="7"/>
    </row>
    <row r="487" spans="1:256" s="91" customFormat="1" x14ac:dyDescent="0.25">
      <c r="A487" s="7"/>
      <c r="B487" s="7"/>
      <c r="C487" s="7"/>
      <c r="D487" s="88"/>
      <c r="E487" s="9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/>
      <c r="GS487" s="7"/>
      <c r="GT487" s="7"/>
      <c r="GU487" s="7"/>
      <c r="GV487" s="7"/>
      <c r="GW487" s="7"/>
      <c r="GX487" s="7"/>
      <c r="GY487" s="7"/>
      <c r="GZ487" s="7"/>
      <c r="HA487" s="7"/>
      <c r="HB487" s="7"/>
      <c r="HC487" s="7"/>
      <c r="HD487" s="7"/>
      <c r="HE487" s="7"/>
      <c r="HF487" s="7"/>
      <c r="HG487" s="7"/>
      <c r="HH487" s="7"/>
      <c r="HI487" s="7"/>
      <c r="HJ487" s="7"/>
      <c r="HK487" s="7"/>
      <c r="HL487" s="7"/>
      <c r="HM487" s="7"/>
      <c r="HN487" s="7"/>
      <c r="HO487" s="7"/>
      <c r="HP487" s="7"/>
      <c r="HQ487" s="7"/>
      <c r="HR487" s="7"/>
      <c r="HS487" s="7"/>
      <c r="HT487" s="7"/>
      <c r="HU487" s="7"/>
      <c r="HV487" s="7"/>
      <c r="HW487" s="7"/>
      <c r="HX487" s="7"/>
      <c r="HY487" s="7"/>
      <c r="HZ487" s="7"/>
      <c r="IA487" s="7"/>
      <c r="IB487" s="7"/>
      <c r="IC487" s="7"/>
      <c r="ID487" s="7"/>
      <c r="IE487" s="7"/>
      <c r="IF487" s="7"/>
      <c r="IG487" s="7"/>
      <c r="IH487" s="7"/>
      <c r="II487" s="7"/>
      <c r="IJ487" s="7"/>
      <c r="IK487" s="7"/>
      <c r="IL487" s="7"/>
      <c r="IM487" s="7"/>
      <c r="IN487" s="7"/>
      <c r="IO487" s="7"/>
      <c r="IP487" s="7"/>
      <c r="IQ487" s="7"/>
      <c r="IR487" s="7"/>
      <c r="IS487" s="7"/>
      <c r="IT487" s="7"/>
      <c r="IU487" s="7"/>
      <c r="IV487" s="7"/>
    </row>
    <row r="488" spans="1:256" s="91" customFormat="1" x14ac:dyDescent="0.25">
      <c r="A488" s="7"/>
      <c r="B488" s="7"/>
      <c r="C488" s="7"/>
      <c r="D488" s="88"/>
      <c r="E488" s="9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/>
      <c r="GS488" s="7"/>
      <c r="GT488" s="7"/>
      <c r="GU488" s="7"/>
      <c r="GV488" s="7"/>
      <c r="GW488" s="7"/>
      <c r="GX488" s="7"/>
      <c r="GY488" s="7"/>
      <c r="GZ488" s="7"/>
      <c r="HA488" s="7"/>
      <c r="HB488" s="7"/>
      <c r="HC488" s="7"/>
      <c r="HD488" s="7"/>
      <c r="HE488" s="7"/>
      <c r="HF488" s="7"/>
      <c r="HG488" s="7"/>
      <c r="HH488" s="7"/>
      <c r="HI488" s="7"/>
      <c r="HJ488" s="7"/>
      <c r="HK488" s="7"/>
      <c r="HL488" s="7"/>
      <c r="HM488" s="7"/>
      <c r="HN488" s="7"/>
      <c r="HO488" s="7"/>
      <c r="HP488" s="7"/>
      <c r="HQ488" s="7"/>
      <c r="HR488" s="7"/>
      <c r="HS488" s="7"/>
      <c r="HT488" s="7"/>
      <c r="HU488" s="7"/>
      <c r="HV488" s="7"/>
      <c r="HW488" s="7"/>
      <c r="HX488" s="7"/>
      <c r="HY488" s="7"/>
      <c r="HZ488" s="7"/>
      <c r="IA488" s="7"/>
      <c r="IB488" s="7"/>
      <c r="IC488" s="7"/>
      <c r="ID488" s="7"/>
      <c r="IE488" s="7"/>
      <c r="IF488" s="7"/>
      <c r="IG488" s="7"/>
      <c r="IH488" s="7"/>
      <c r="II488" s="7"/>
      <c r="IJ488" s="7"/>
      <c r="IK488" s="7"/>
      <c r="IL488" s="7"/>
      <c r="IM488" s="7"/>
      <c r="IN488" s="7"/>
      <c r="IO488" s="7"/>
      <c r="IP488" s="7"/>
      <c r="IQ488" s="7"/>
      <c r="IR488" s="7"/>
      <c r="IS488" s="7"/>
      <c r="IT488" s="7"/>
      <c r="IU488" s="7"/>
      <c r="IV488" s="7"/>
    </row>
    <row r="489" spans="1:256" s="91" customFormat="1" x14ac:dyDescent="0.25">
      <c r="A489" s="7"/>
      <c r="B489" s="7"/>
      <c r="C489" s="7"/>
      <c r="D489" s="88"/>
      <c r="E489" s="9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  <c r="IP489" s="7"/>
      <c r="IQ489" s="7"/>
      <c r="IR489" s="7"/>
      <c r="IS489" s="7"/>
      <c r="IT489" s="7"/>
      <c r="IU489" s="7"/>
      <c r="IV489" s="7"/>
    </row>
    <row r="490" spans="1:256" s="91" customFormat="1" x14ac:dyDescent="0.25">
      <c r="A490" s="7"/>
      <c r="B490" s="7"/>
      <c r="C490" s="7"/>
      <c r="D490" s="88"/>
      <c r="E490" s="9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/>
      <c r="GS490" s="7"/>
      <c r="GT490" s="7"/>
      <c r="GU490" s="7"/>
      <c r="GV490" s="7"/>
      <c r="GW490" s="7"/>
      <c r="GX490" s="7"/>
      <c r="GY490" s="7"/>
      <c r="GZ490" s="7"/>
      <c r="HA490" s="7"/>
      <c r="HB490" s="7"/>
      <c r="HC490" s="7"/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  <c r="IC490" s="7"/>
      <c r="ID490" s="7"/>
      <c r="IE490" s="7"/>
      <c r="IF490" s="7"/>
      <c r="IG490" s="7"/>
      <c r="IH490" s="7"/>
      <c r="II490" s="7"/>
      <c r="IJ490" s="7"/>
      <c r="IK490" s="7"/>
      <c r="IL490" s="7"/>
      <c r="IM490" s="7"/>
      <c r="IN490" s="7"/>
      <c r="IO490" s="7"/>
      <c r="IP490" s="7"/>
      <c r="IQ490" s="7"/>
      <c r="IR490" s="7"/>
      <c r="IS490" s="7"/>
      <c r="IT490" s="7"/>
      <c r="IU490" s="7"/>
      <c r="IV490" s="7"/>
    </row>
    <row r="491" spans="1:256" s="91" customFormat="1" x14ac:dyDescent="0.25">
      <c r="A491" s="7"/>
      <c r="B491" s="7"/>
      <c r="C491" s="7"/>
      <c r="D491" s="88"/>
      <c r="E491" s="9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  <c r="IP491" s="7"/>
      <c r="IQ491" s="7"/>
      <c r="IR491" s="7"/>
      <c r="IS491" s="7"/>
      <c r="IT491" s="7"/>
      <c r="IU491" s="7"/>
      <c r="IV491" s="7"/>
    </row>
    <row r="492" spans="1:256" s="91" customFormat="1" x14ac:dyDescent="0.25">
      <c r="A492" s="7"/>
      <c r="B492" s="7"/>
      <c r="C492" s="7"/>
      <c r="D492" s="88"/>
      <c r="E492" s="9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  <c r="IP492" s="7"/>
      <c r="IQ492" s="7"/>
      <c r="IR492" s="7"/>
      <c r="IS492" s="7"/>
      <c r="IT492" s="7"/>
      <c r="IU492" s="7"/>
      <c r="IV492" s="7"/>
    </row>
    <row r="493" spans="1:256" s="91" customFormat="1" x14ac:dyDescent="0.25">
      <c r="A493" s="7"/>
      <c r="B493" s="7"/>
      <c r="C493" s="7"/>
      <c r="D493" s="88"/>
      <c r="E493" s="9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  <c r="IP493" s="7"/>
      <c r="IQ493" s="7"/>
      <c r="IR493" s="7"/>
      <c r="IS493" s="7"/>
      <c r="IT493" s="7"/>
      <c r="IU493" s="7"/>
      <c r="IV493" s="7"/>
    </row>
    <row r="494" spans="1:256" s="91" customFormat="1" x14ac:dyDescent="0.25">
      <c r="A494" s="7"/>
      <c r="B494" s="7"/>
      <c r="C494" s="7"/>
      <c r="D494" s="88"/>
      <c r="E494" s="9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  <c r="IP494" s="7"/>
      <c r="IQ494" s="7"/>
      <c r="IR494" s="7"/>
      <c r="IS494" s="7"/>
      <c r="IT494" s="7"/>
      <c r="IU494" s="7"/>
      <c r="IV494" s="7"/>
    </row>
    <row r="495" spans="1:256" s="91" customFormat="1" x14ac:dyDescent="0.25">
      <c r="A495" s="7"/>
      <c r="B495" s="7"/>
      <c r="C495" s="7"/>
      <c r="D495" s="88"/>
      <c r="E495" s="9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  <c r="IP495" s="7"/>
      <c r="IQ495" s="7"/>
      <c r="IR495" s="7"/>
      <c r="IS495" s="7"/>
      <c r="IT495" s="7"/>
      <c r="IU495" s="7"/>
      <c r="IV495" s="7"/>
    </row>
    <row r="496" spans="1:256" s="91" customFormat="1" x14ac:dyDescent="0.25">
      <c r="A496" s="7"/>
      <c r="B496" s="7"/>
      <c r="C496" s="7"/>
      <c r="D496" s="88"/>
      <c r="E496" s="9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  <c r="IP496" s="7"/>
      <c r="IQ496" s="7"/>
      <c r="IR496" s="7"/>
      <c r="IS496" s="7"/>
      <c r="IT496" s="7"/>
      <c r="IU496" s="7"/>
      <c r="IV496" s="7"/>
    </row>
    <row r="497" spans="1:256" s="91" customFormat="1" x14ac:dyDescent="0.25">
      <c r="A497" s="7"/>
      <c r="B497" s="7"/>
      <c r="C497" s="7"/>
      <c r="D497" s="88"/>
      <c r="E497" s="9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  <c r="IP497" s="7"/>
      <c r="IQ497" s="7"/>
      <c r="IR497" s="7"/>
      <c r="IS497" s="7"/>
      <c r="IT497" s="7"/>
      <c r="IU497" s="7"/>
      <c r="IV497" s="7"/>
    </row>
    <row r="498" spans="1:256" s="91" customFormat="1" x14ac:dyDescent="0.25">
      <c r="A498" s="7"/>
      <c r="B498" s="7"/>
      <c r="C498" s="7"/>
      <c r="D498" s="88"/>
      <c r="E498" s="9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  <c r="IP498" s="7"/>
      <c r="IQ498" s="7"/>
      <c r="IR498" s="7"/>
      <c r="IS498" s="7"/>
      <c r="IT498" s="7"/>
      <c r="IU498" s="7"/>
      <c r="IV498" s="7"/>
    </row>
    <row r="499" spans="1:256" s="91" customFormat="1" x14ac:dyDescent="0.25">
      <c r="A499" s="7"/>
      <c r="B499" s="7"/>
      <c r="C499" s="7"/>
      <c r="D499" s="88"/>
      <c r="E499" s="9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  <c r="IP499" s="7"/>
      <c r="IQ499" s="7"/>
      <c r="IR499" s="7"/>
      <c r="IS499" s="7"/>
      <c r="IT499" s="7"/>
      <c r="IU499" s="7"/>
      <c r="IV499" s="7"/>
    </row>
    <row r="500" spans="1:256" s="91" customFormat="1" x14ac:dyDescent="0.25">
      <c r="A500" s="7"/>
      <c r="B500" s="7"/>
      <c r="C500" s="7"/>
      <c r="D500" s="88"/>
      <c r="E500" s="9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  <c r="IP500" s="7"/>
      <c r="IQ500" s="7"/>
      <c r="IR500" s="7"/>
      <c r="IS500" s="7"/>
      <c r="IT500" s="7"/>
      <c r="IU500" s="7"/>
      <c r="IV500" s="7"/>
    </row>
    <row r="501" spans="1:256" s="91" customFormat="1" x14ac:dyDescent="0.25">
      <c r="A501" s="7"/>
      <c r="B501" s="7"/>
      <c r="C501" s="7"/>
      <c r="D501" s="88"/>
      <c r="E501" s="9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  <c r="IP501" s="7"/>
      <c r="IQ501" s="7"/>
      <c r="IR501" s="7"/>
      <c r="IS501" s="7"/>
      <c r="IT501" s="7"/>
      <c r="IU501" s="7"/>
      <c r="IV501" s="7"/>
    </row>
    <row r="502" spans="1:256" s="91" customFormat="1" x14ac:dyDescent="0.25">
      <c r="A502" s="7"/>
      <c r="B502" s="7"/>
      <c r="C502" s="7"/>
      <c r="D502" s="88"/>
      <c r="E502" s="9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  <c r="IP502" s="7"/>
      <c r="IQ502" s="7"/>
      <c r="IR502" s="7"/>
      <c r="IS502" s="7"/>
      <c r="IT502" s="7"/>
      <c r="IU502" s="7"/>
      <c r="IV502" s="7"/>
    </row>
    <row r="503" spans="1:256" s="91" customFormat="1" x14ac:dyDescent="0.25">
      <c r="A503" s="7"/>
      <c r="B503" s="7"/>
      <c r="C503" s="7"/>
      <c r="D503" s="88"/>
      <c r="E503" s="9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  <c r="IP503" s="7"/>
      <c r="IQ503" s="7"/>
      <c r="IR503" s="7"/>
      <c r="IS503" s="7"/>
      <c r="IT503" s="7"/>
      <c r="IU503" s="7"/>
      <c r="IV503" s="7"/>
    </row>
    <row r="504" spans="1:256" s="91" customFormat="1" x14ac:dyDescent="0.25">
      <c r="A504" s="7"/>
      <c r="B504" s="7"/>
      <c r="C504" s="7"/>
      <c r="D504" s="88"/>
      <c r="E504" s="9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  <c r="IP504" s="7"/>
      <c r="IQ504" s="7"/>
      <c r="IR504" s="7"/>
      <c r="IS504" s="7"/>
      <c r="IT504" s="7"/>
      <c r="IU504" s="7"/>
      <c r="IV504" s="7"/>
    </row>
    <row r="505" spans="1:256" s="91" customFormat="1" x14ac:dyDescent="0.25">
      <c r="A505" s="7"/>
      <c r="B505" s="7"/>
      <c r="C505" s="7"/>
      <c r="D505" s="88"/>
      <c r="E505" s="9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  <c r="IP505" s="7"/>
      <c r="IQ505" s="7"/>
      <c r="IR505" s="7"/>
      <c r="IS505" s="7"/>
      <c r="IT505" s="7"/>
      <c r="IU505" s="7"/>
      <c r="IV505" s="7"/>
    </row>
    <row r="506" spans="1:256" s="91" customFormat="1" x14ac:dyDescent="0.25">
      <c r="A506" s="7"/>
      <c r="B506" s="7"/>
      <c r="C506" s="7"/>
      <c r="D506" s="88"/>
      <c r="E506" s="9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  <c r="IP506" s="7"/>
      <c r="IQ506" s="7"/>
      <c r="IR506" s="7"/>
      <c r="IS506" s="7"/>
      <c r="IT506" s="7"/>
      <c r="IU506" s="7"/>
      <c r="IV506" s="7"/>
    </row>
    <row r="507" spans="1:256" s="91" customFormat="1" x14ac:dyDescent="0.25">
      <c r="A507" s="7"/>
      <c r="B507" s="7"/>
      <c r="C507" s="7"/>
      <c r="D507" s="88"/>
      <c r="E507" s="9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  <c r="IP507" s="7"/>
      <c r="IQ507" s="7"/>
      <c r="IR507" s="7"/>
      <c r="IS507" s="7"/>
      <c r="IT507" s="7"/>
      <c r="IU507" s="7"/>
      <c r="IV507" s="7"/>
    </row>
    <row r="508" spans="1:256" s="91" customFormat="1" x14ac:dyDescent="0.25">
      <c r="A508" s="7"/>
      <c r="B508" s="7"/>
      <c r="C508" s="7"/>
      <c r="D508" s="88"/>
      <c r="E508" s="9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  <c r="IP508" s="7"/>
      <c r="IQ508" s="7"/>
      <c r="IR508" s="7"/>
      <c r="IS508" s="7"/>
      <c r="IT508" s="7"/>
      <c r="IU508" s="7"/>
      <c r="IV508" s="7"/>
    </row>
    <row r="509" spans="1:256" s="91" customFormat="1" x14ac:dyDescent="0.25">
      <c r="A509" s="7"/>
      <c r="B509" s="7"/>
      <c r="C509" s="7"/>
      <c r="D509" s="88"/>
      <c r="E509" s="9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  <c r="IP509" s="7"/>
      <c r="IQ509" s="7"/>
      <c r="IR509" s="7"/>
      <c r="IS509" s="7"/>
      <c r="IT509" s="7"/>
      <c r="IU509" s="7"/>
      <c r="IV509" s="7"/>
    </row>
    <row r="510" spans="1:256" s="91" customFormat="1" x14ac:dyDescent="0.25">
      <c r="A510" s="7"/>
      <c r="B510" s="7"/>
      <c r="C510" s="7"/>
      <c r="D510" s="88"/>
      <c r="E510" s="9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/>
      <c r="GS510" s="7"/>
      <c r="GT510" s="7"/>
      <c r="GU510" s="7"/>
      <c r="GV510" s="7"/>
      <c r="GW510" s="7"/>
      <c r="GX510" s="7"/>
      <c r="GY510" s="7"/>
      <c r="GZ510" s="7"/>
      <c r="HA510" s="7"/>
      <c r="HB510" s="7"/>
      <c r="HC510" s="7"/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  <c r="IC510" s="7"/>
      <c r="ID510" s="7"/>
      <c r="IE510" s="7"/>
      <c r="IF510" s="7"/>
      <c r="IG510" s="7"/>
      <c r="IH510" s="7"/>
      <c r="II510" s="7"/>
      <c r="IJ510" s="7"/>
      <c r="IK510" s="7"/>
      <c r="IL510" s="7"/>
      <c r="IM510" s="7"/>
      <c r="IN510" s="7"/>
      <c r="IO510" s="7"/>
      <c r="IP510" s="7"/>
      <c r="IQ510" s="7"/>
      <c r="IR510" s="7"/>
      <c r="IS510" s="7"/>
      <c r="IT510" s="7"/>
      <c r="IU510" s="7"/>
      <c r="IV510" s="7"/>
    </row>
    <row r="511" spans="1:256" s="91" customFormat="1" x14ac:dyDescent="0.25">
      <c r="A511" s="7"/>
      <c r="B511" s="7"/>
      <c r="C511" s="7"/>
      <c r="D511" s="88"/>
      <c r="E511" s="9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/>
      <c r="GS511" s="7"/>
      <c r="GT511" s="7"/>
      <c r="GU511" s="7"/>
      <c r="GV511" s="7"/>
      <c r="GW511" s="7"/>
      <c r="GX511" s="7"/>
      <c r="GY511" s="7"/>
      <c r="GZ511" s="7"/>
      <c r="HA511" s="7"/>
      <c r="HB511" s="7"/>
      <c r="HC511" s="7"/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  <c r="IC511" s="7"/>
      <c r="ID511" s="7"/>
      <c r="IE511" s="7"/>
      <c r="IF511" s="7"/>
      <c r="IG511" s="7"/>
      <c r="IH511" s="7"/>
      <c r="II511" s="7"/>
      <c r="IJ511" s="7"/>
      <c r="IK511" s="7"/>
      <c r="IL511" s="7"/>
      <c r="IM511" s="7"/>
      <c r="IN511" s="7"/>
      <c r="IO511" s="7"/>
      <c r="IP511" s="7"/>
      <c r="IQ511" s="7"/>
      <c r="IR511" s="7"/>
      <c r="IS511" s="7"/>
      <c r="IT511" s="7"/>
      <c r="IU511" s="7"/>
      <c r="IV511" s="7"/>
    </row>
    <row r="512" spans="1:256" s="91" customFormat="1" x14ac:dyDescent="0.25">
      <c r="A512" s="7"/>
      <c r="B512" s="7"/>
      <c r="C512" s="7"/>
      <c r="D512" s="88"/>
      <c r="E512" s="9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/>
      <c r="GS512" s="7"/>
      <c r="GT512" s="7"/>
      <c r="GU512" s="7"/>
      <c r="GV512" s="7"/>
      <c r="GW512" s="7"/>
      <c r="GX512" s="7"/>
      <c r="GY512" s="7"/>
      <c r="GZ512" s="7"/>
      <c r="HA512" s="7"/>
      <c r="HB512" s="7"/>
      <c r="HC512" s="7"/>
      <c r="HD512" s="7"/>
      <c r="HE512" s="7"/>
      <c r="HF512" s="7"/>
      <c r="HG512" s="7"/>
      <c r="HH512" s="7"/>
      <c r="HI512" s="7"/>
      <c r="HJ512" s="7"/>
      <c r="HK512" s="7"/>
      <c r="HL512" s="7"/>
      <c r="HM512" s="7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  <c r="IC512" s="7"/>
      <c r="ID512" s="7"/>
      <c r="IE512" s="7"/>
      <c r="IF512" s="7"/>
      <c r="IG512" s="7"/>
      <c r="IH512" s="7"/>
      <c r="II512" s="7"/>
      <c r="IJ512" s="7"/>
      <c r="IK512" s="7"/>
      <c r="IL512" s="7"/>
      <c r="IM512" s="7"/>
      <c r="IN512" s="7"/>
      <c r="IO512" s="7"/>
      <c r="IP512" s="7"/>
      <c r="IQ512" s="7"/>
      <c r="IR512" s="7"/>
      <c r="IS512" s="7"/>
      <c r="IT512" s="7"/>
      <c r="IU512" s="7"/>
      <c r="IV512" s="7"/>
    </row>
    <row r="513" spans="1:256" s="91" customFormat="1" x14ac:dyDescent="0.25">
      <c r="A513" s="7"/>
      <c r="B513" s="7"/>
      <c r="C513" s="7"/>
      <c r="D513" s="88"/>
      <c r="E513" s="9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  <c r="ID513" s="7"/>
      <c r="IE513" s="7"/>
      <c r="IF513" s="7"/>
      <c r="IG513" s="7"/>
      <c r="IH513" s="7"/>
      <c r="II513" s="7"/>
      <c r="IJ513" s="7"/>
      <c r="IK513" s="7"/>
      <c r="IL513" s="7"/>
      <c r="IM513" s="7"/>
      <c r="IN513" s="7"/>
      <c r="IO513" s="7"/>
      <c r="IP513" s="7"/>
      <c r="IQ513" s="7"/>
      <c r="IR513" s="7"/>
      <c r="IS513" s="7"/>
      <c r="IT513" s="7"/>
      <c r="IU513" s="7"/>
      <c r="IV513" s="7"/>
    </row>
    <row r="514" spans="1:256" s="91" customFormat="1" x14ac:dyDescent="0.25">
      <c r="A514" s="7"/>
      <c r="B514" s="7"/>
      <c r="C514" s="7"/>
      <c r="D514" s="88"/>
      <c r="E514" s="9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/>
      <c r="GS514" s="7"/>
      <c r="GT514" s="7"/>
      <c r="GU514" s="7"/>
      <c r="GV514" s="7"/>
      <c r="GW514" s="7"/>
      <c r="GX514" s="7"/>
      <c r="GY514" s="7"/>
      <c r="GZ514" s="7"/>
      <c r="HA514" s="7"/>
      <c r="HB514" s="7"/>
      <c r="HC514" s="7"/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  <c r="IC514" s="7"/>
      <c r="ID514" s="7"/>
      <c r="IE514" s="7"/>
      <c r="IF514" s="7"/>
      <c r="IG514" s="7"/>
      <c r="IH514" s="7"/>
      <c r="II514" s="7"/>
      <c r="IJ514" s="7"/>
      <c r="IK514" s="7"/>
      <c r="IL514" s="7"/>
      <c r="IM514" s="7"/>
      <c r="IN514" s="7"/>
      <c r="IO514" s="7"/>
      <c r="IP514" s="7"/>
      <c r="IQ514" s="7"/>
      <c r="IR514" s="7"/>
      <c r="IS514" s="7"/>
      <c r="IT514" s="7"/>
      <c r="IU514" s="7"/>
      <c r="IV514" s="7"/>
    </row>
    <row r="515" spans="1:256" s="91" customFormat="1" x14ac:dyDescent="0.25">
      <c r="A515" s="7"/>
      <c r="B515" s="7"/>
      <c r="C515" s="7"/>
      <c r="D515" s="88"/>
      <c r="E515" s="9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/>
      <c r="GS515" s="7"/>
      <c r="GT515" s="7"/>
      <c r="GU515" s="7"/>
      <c r="GV515" s="7"/>
      <c r="GW515" s="7"/>
      <c r="GX515" s="7"/>
      <c r="GY515" s="7"/>
      <c r="GZ515" s="7"/>
      <c r="HA515" s="7"/>
      <c r="HB515" s="7"/>
      <c r="HC515" s="7"/>
      <c r="HD515" s="7"/>
      <c r="HE515" s="7"/>
      <c r="HF515" s="7"/>
      <c r="HG515" s="7"/>
      <c r="HH515" s="7"/>
      <c r="HI515" s="7"/>
      <c r="HJ515" s="7"/>
      <c r="HK515" s="7"/>
      <c r="HL515" s="7"/>
      <c r="HM515" s="7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  <c r="IC515" s="7"/>
      <c r="ID515" s="7"/>
      <c r="IE515" s="7"/>
      <c r="IF515" s="7"/>
      <c r="IG515" s="7"/>
      <c r="IH515" s="7"/>
      <c r="II515" s="7"/>
      <c r="IJ515" s="7"/>
      <c r="IK515" s="7"/>
      <c r="IL515" s="7"/>
      <c r="IM515" s="7"/>
      <c r="IN515" s="7"/>
      <c r="IO515" s="7"/>
      <c r="IP515" s="7"/>
      <c r="IQ515" s="7"/>
      <c r="IR515" s="7"/>
      <c r="IS515" s="7"/>
      <c r="IT515" s="7"/>
      <c r="IU515" s="7"/>
      <c r="IV515" s="7"/>
    </row>
    <row r="516" spans="1:256" s="91" customFormat="1" x14ac:dyDescent="0.25">
      <c r="A516" s="7"/>
      <c r="B516" s="7"/>
      <c r="C516" s="7"/>
      <c r="D516" s="88"/>
      <c r="E516" s="9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/>
      <c r="GS516" s="7"/>
      <c r="GT516" s="7"/>
      <c r="GU516" s="7"/>
      <c r="GV516" s="7"/>
      <c r="GW516" s="7"/>
      <c r="GX516" s="7"/>
      <c r="GY516" s="7"/>
      <c r="GZ516" s="7"/>
      <c r="HA516" s="7"/>
      <c r="HB516" s="7"/>
      <c r="HC516" s="7"/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  <c r="IC516" s="7"/>
      <c r="ID516" s="7"/>
      <c r="IE516" s="7"/>
      <c r="IF516" s="7"/>
      <c r="IG516" s="7"/>
      <c r="IH516" s="7"/>
      <c r="II516" s="7"/>
      <c r="IJ516" s="7"/>
      <c r="IK516" s="7"/>
      <c r="IL516" s="7"/>
      <c r="IM516" s="7"/>
      <c r="IN516" s="7"/>
      <c r="IO516" s="7"/>
      <c r="IP516" s="7"/>
      <c r="IQ516" s="7"/>
      <c r="IR516" s="7"/>
      <c r="IS516" s="7"/>
      <c r="IT516" s="7"/>
      <c r="IU516" s="7"/>
      <c r="IV516" s="7"/>
    </row>
    <row r="517" spans="1:256" s="91" customFormat="1" x14ac:dyDescent="0.25">
      <c r="A517" s="7"/>
      <c r="B517" s="7"/>
      <c r="C517" s="7"/>
      <c r="D517" s="88"/>
      <c r="E517" s="9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  <c r="IH517" s="7"/>
      <c r="II517" s="7"/>
      <c r="IJ517" s="7"/>
      <c r="IK517" s="7"/>
      <c r="IL517" s="7"/>
      <c r="IM517" s="7"/>
      <c r="IN517" s="7"/>
      <c r="IO517" s="7"/>
      <c r="IP517" s="7"/>
      <c r="IQ517" s="7"/>
      <c r="IR517" s="7"/>
      <c r="IS517" s="7"/>
      <c r="IT517" s="7"/>
      <c r="IU517" s="7"/>
      <c r="IV517" s="7"/>
    </row>
    <row r="518" spans="1:256" s="91" customFormat="1" x14ac:dyDescent="0.25">
      <c r="A518" s="7"/>
      <c r="B518" s="7"/>
      <c r="C518" s="7"/>
      <c r="D518" s="88"/>
      <c r="E518" s="9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  <c r="IH518" s="7"/>
      <c r="II518" s="7"/>
      <c r="IJ518" s="7"/>
      <c r="IK518" s="7"/>
      <c r="IL518" s="7"/>
      <c r="IM518" s="7"/>
      <c r="IN518" s="7"/>
      <c r="IO518" s="7"/>
      <c r="IP518" s="7"/>
      <c r="IQ518" s="7"/>
      <c r="IR518" s="7"/>
      <c r="IS518" s="7"/>
      <c r="IT518" s="7"/>
      <c r="IU518" s="7"/>
      <c r="IV518" s="7"/>
    </row>
    <row r="519" spans="1:256" s="91" customFormat="1" x14ac:dyDescent="0.25">
      <c r="A519" s="7"/>
      <c r="B519" s="7"/>
      <c r="C519" s="7"/>
      <c r="D519" s="88"/>
      <c r="E519" s="9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  <c r="IH519" s="7"/>
      <c r="II519" s="7"/>
      <c r="IJ519" s="7"/>
      <c r="IK519" s="7"/>
      <c r="IL519" s="7"/>
      <c r="IM519" s="7"/>
      <c r="IN519" s="7"/>
      <c r="IO519" s="7"/>
      <c r="IP519" s="7"/>
      <c r="IQ519" s="7"/>
      <c r="IR519" s="7"/>
      <c r="IS519" s="7"/>
      <c r="IT519" s="7"/>
      <c r="IU519" s="7"/>
      <c r="IV519" s="7"/>
    </row>
    <row r="520" spans="1:256" s="91" customFormat="1" x14ac:dyDescent="0.25">
      <c r="A520" s="7"/>
      <c r="B520" s="7"/>
      <c r="C520" s="7"/>
      <c r="D520" s="88"/>
      <c r="E520" s="9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  <c r="ID520" s="7"/>
      <c r="IE520" s="7"/>
      <c r="IF520" s="7"/>
      <c r="IG520" s="7"/>
      <c r="IH520" s="7"/>
      <c r="II520" s="7"/>
      <c r="IJ520" s="7"/>
      <c r="IK520" s="7"/>
      <c r="IL520" s="7"/>
      <c r="IM520" s="7"/>
      <c r="IN520" s="7"/>
      <c r="IO520" s="7"/>
      <c r="IP520" s="7"/>
      <c r="IQ520" s="7"/>
      <c r="IR520" s="7"/>
      <c r="IS520" s="7"/>
      <c r="IT520" s="7"/>
      <c r="IU520" s="7"/>
      <c r="IV520" s="7"/>
    </row>
    <row r="521" spans="1:256" s="91" customFormat="1" x14ac:dyDescent="0.25">
      <c r="A521" s="7"/>
      <c r="B521" s="7"/>
      <c r="C521" s="7"/>
      <c r="D521" s="88"/>
      <c r="E521" s="9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/>
      <c r="GS521" s="7"/>
      <c r="GT521" s="7"/>
      <c r="GU521" s="7"/>
      <c r="GV521" s="7"/>
      <c r="GW521" s="7"/>
      <c r="GX521" s="7"/>
      <c r="GY521" s="7"/>
      <c r="GZ521" s="7"/>
      <c r="HA521" s="7"/>
      <c r="HB521" s="7"/>
      <c r="HC521" s="7"/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  <c r="IC521" s="7"/>
      <c r="ID521" s="7"/>
      <c r="IE521" s="7"/>
      <c r="IF521" s="7"/>
      <c r="IG521" s="7"/>
      <c r="IH521" s="7"/>
      <c r="II521" s="7"/>
      <c r="IJ521" s="7"/>
      <c r="IK521" s="7"/>
      <c r="IL521" s="7"/>
      <c r="IM521" s="7"/>
      <c r="IN521" s="7"/>
      <c r="IO521" s="7"/>
      <c r="IP521" s="7"/>
      <c r="IQ521" s="7"/>
      <c r="IR521" s="7"/>
      <c r="IS521" s="7"/>
      <c r="IT521" s="7"/>
      <c r="IU521" s="7"/>
      <c r="IV521" s="7"/>
    </row>
    <row r="522" spans="1:256" s="91" customFormat="1" x14ac:dyDescent="0.25">
      <c r="A522" s="7"/>
      <c r="B522" s="7"/>
      <c r="C522" s="7"/>
      <c r="D522" s="88"/>
      <c r="E522" s="9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/>
      <c r="GS522" s="7"/>
      <c r="GT522" s="7"/>
      <c r="GU522" s="7"/>
      <c r="GV522" s="7"/>
      <c r="GW522" s="7"/>
      <c r="GX522" s="7"/>
      <c r="GY522" s="7"/>
      <c r="GZ522" s="7"/>
      <c r="HA522" s="7"/>
      <c r="HB522" s="7"/>
      <c r="HC522" s="7"/>
      <c r="HD522" s="7"/>
      <c r="HE522" s="7"/>
      <c r="HF522" s="7"/>
      <c r="HG522" s="7"/>
      <c r="HH522" s="7"/>
      <c r="HI522" s="7"/>
      <c r="HJ522" s="7"/>
      <c r="HK522" s="7"/>
      <c r="HL522" s="7"/>
      <c r="HM522" s="7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  <c r="IC522" s="7"/>
      <c r="ID522" s="7"/>
      <c r="IE522" s="7"/>
      <c r="IF522" s="7"/>
      <c r="IG522" s="7"/>
      <c r="IH522" s="7"/>
      <c r="II522" s="7"/>
      <c r="IJ522" s="7"/>
      <c r="IK522" s="7"/>
      <c r="IL522" s="7"/>
      <c r="IM522" s="7"/>
      <c r="IN522" s="7"/>
      <c r="IO522" s="7"/>
      <c r="IP522" s="7"/>
      <c r="IQ522" s="7"/>
      <c r="IR522" s="7"/>
      <c r="IS522" s="7"/>
      <c r="IT522" s="7"/>
      <c r="IU522" s="7"/>
      <c r="IV522" s="7"/>
    </row>
    <row r="523" spans="1:256" s="91" customFormat="1" x14ac:dyDescent="0.25">
      <c r="A523" s="7"/>
      <c r="B523" s="7"/>
      <c r="C523" s="7"/>
      <c r="D523" s="88"/>
      <c r="E523" s="9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/>
      <c r="GS523" s="7"/>
      <c r="GT523" s="7"/>
      <c r="GU523" s="7"/>
      <c r="GV523" s="7"/>
      <c r="GW523" s="7"/>
      <c r="GX523" s="7"/>
      <c r="GY523" s="7"/>
      <c r="GZ523" s="7"/>
      <c r="HA523" s="7"/>
      <c r="HB523" s="7"/>
      <c r="HC523" s="7"/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  <c r="IC523" s="7"/>
      <c r="ID523" s="7"/>
      <c r="IE523" s="7"/>
      <c r="IF523" s="7"/>
      <c r="IG523" s="7"/>
      <c r="IH523" s="7"/>
      <c r="II523" s="7"/>
      <c r="IJ523" s="7"/>
      <c r="IK523" s="7"/>
      <c r="IL523" s="7"/>
      <c r="IM523" s="7"/>
      <c r="IN523" s="7"/>
      <c r="IO523" s="7"/>
      <c r="IP523" s="7"/>
      <c r="IQ523" s="7"/>
      <c r="IR523" s="7"/>
      <c r="IS523" s="7"/>
      <c r="IT523" s="7"/>
      <c r="IU523" s="7"/>
      <c r="IV523" s="7"/>
    </row>
    <row r="524" spans="1:256" s="91" customFormat="1" x14ac:dyDescent="0.25">
      <c r="A524" s="7"/>
      <c r="B524" s="7"/>
      <c r="C524" s="7"/>
      <c r="D524" s="88"/>
      <c r="E524" s="9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/>
      <c r="GS524" s="7"/>
      <c r="GT524" s="7"/>
      <c r="GU524" s="7"/>
      <c r="GV524" s="7"/>
      <c r="GW524" s="7"/>
      <c r="GX524" s="7"/>
      <c r="GY524" s="7"/>
      <c r="GZ524" s="7"/>
      <c r="HA524" s="7"/>
      <c r="HB524" s="7"/>
      <c r="HC524" s="7"/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  <c r="IC524" s="7"/>
      <c r="ID524" s="7"/>
      <c r="IE524" s="7"/>
      <c r="IF524" s="7"/>
      <c r="IG524" s="7"/>
      <c r="IH524" s="7"/>
      <c r="II524" s="7"/>
      <c r="IJ524" s="7"/>
      <c r="IK524" s="7"/>
      <c r="IL524" s="7"/>
      <c r="IM524" s="7"/>
      <c r="IN524" s="7"/>
      <c r="IO524" s="7"/>
      <c r="IP524" s="7"/>
      <c r="IQ524" s="7"/>
      <c r="IR524" s="7"/>
      <c r="IS524" s="7"/>
      <c r="IT524" s="7"/>
      <c r="IU524" s="7"/>
      <c r="IV524" s="7"/>
    </row>
    <row r="525" spans="1:256" s="91" customFormat="1" x14ac:dyDescent="0.25">
      <c r="A525" s="7"/>
      <c r="B525" s="7"/>
      <c r="C525" s="7"/>
      <c r="D525" s="88"/>
      <c r="E525" s="9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  <c r="IH525" s="7"/>
      <c r="II525" s="7"/>
      <c r="IJ525" s="7"/>
      <c r="IK525" s="7"/>
      <c r="IL525" s="7"/>
      <c r="IM525" s="7"/>
      <c r="IN525" s="7"/>
      <c r="IO525" s="7"/>
      <c r="IP525" s="7"/>
      <c r="IQ525" s="7"/>
      <c r="IR525" s="7"/>
      <c r="IS525" s="7"/>
      <c r="IT525" s="7"/>
      <c r="IU525" s="7"/>
      <c r="IV525" s="7"/>
    </row>
    <row r="526" spans="1:256" s="91" customFormat="1" x14ac:dyDescent="0.25">
      <c r="A526" s="7"/>
      <c r="B526" s="7"/>
      <c r="C526" s="7"/>
      <c r="D526" s="88"/>
      <c r="E526" s="9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/>
      <c r="GS526" s="7"/>
      <c r="GT526" s="7"/>
      <c r="GU526" s="7"/>
      <c r="GV526" s="7"/>
      <c r="GW526" s="7"/>
      <c r="GX526" s="7"/>
      <c r="GY526" s="7"/>
      <c r="GZ526" s="7"/>
      <c r="HA526" s="7"/>
      <c r="HB526" s="7"/>
      <c r="HC526" s="7"/>
      <c r="HD526" s="7"/>
      <c r="HE526" s="7"/>
      <c r="HF526" s="7"/>
      <c r="HG526" s="7"/>
      <c r="HH526" s="7"/>
      <c r="HI526" s="7"/>
      <c r="HJ526" s="7"/>
      <c r="HK526" s="7"/>
      <c r="HL526" s="7"/>
      <c r="HM526" s="7"/>
      <c r="HN526" s="7"/>
      <c r="HO526" s="7"/>
      <c r="HP526" s="7"/>
      <c r="HQ526" s="7"/>
      <c r="HR526" s="7"/>
      <c r="HS526" s="7"/>
      <c r="HT526" s="7"/>
      <c r="HU526" s="7"/>
      <c r="HV526" s="7"/>
      <c r="HW526" s="7"/>
      <c r="HX526" s="7"/>
      <c r="HY526" s="7"/>
      <c r="HZ526" s="7"/>
      <c r="IA526" s="7"/>
      <c r="IB526" s="7"/>
      <c r="IC526" s="7"/>
      <c r="ID526" s="7"/>
      <c r="IE526" s="7"/>
      <c r="IF526" s="7"/>
      <c r="IG526" s="7"/>
      <c r="IH526" s="7"/>
      <c r="II526" s="7"/>
      <c r="IJ526" s="7"/>
      <c r="IK526" s="7"/>
      <c r="IL526" s="7"/>
      <c r="IM526" s="7"/>
      <c r="IN526" s="7"/>
      <c r="IO526" s="7"/>
      <c r="IP526" s="7"/>
      <c r="IQ526" s="7"/>
      <c r="IR526" s="7"/>
      <c r="IS526" s="7"/>
      <c r="IT526" s="7"/>
      <c r="IU526" s="7"/>
      <c r="IV526" s="7"/>
    </row>
    <row r="527" spans="1:256" s="91" customFormat="1" x14ac:dyDescent="0.25">
      <c r="A527" s="7"/>
      <c r="B527" s="7"/>
      <c r="C527" s="7"/>
      <c r="D527" s="88"/>
      <c r="E527" s="9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/>
      <c r="GS527" s="7"/>
      <c r="GT527" s="7"/>
      <c r="GU527" s="7"/>
      <c r="GV527" s="7"/>
      <c r="GW527" s="7"/>
      <c r="GX527" s="7"/>
      <c r="GY527" s="7"/>
      <c r="GZ527" s="7"/>
      <c r="HA527" s="7"/>
      <c r="HB527" s="7"/>
      <c r="HC527" s="7"/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  <c r="IC527" s="7"/>
      <c r="ID527" s="7"/>
      <c r="IE527" s="7"/>
      <c r="IF527" s="7"/>
      <c r="IG527" s="7"/>
      <c r="IH527" s="7"/>
      <c r="II527" s="7"/>
      <c r="IJ527" s="7"/>
      <c r="IK527" s="7"/>
      <c r="IL527" s="7"/>
      <c r="IM527" s="7"/>
      <c r="IN527" s="7"/>
      <c r="IO527" s="7"/>
      <c r="IP527" s="7"/>
      <c r="IQ527" s="7"/>
      <c r="IR527" s="7"/>
      <c r="IS527" s="7"/>
      <c r="IT527" s="7"/>
      <c r="IU527" s="7"/>
      <c r="IV527" s="7"/>
    </row>
    <row r="528" spans="1:256" s="91" customFormat="1" x14ac:dyDescent="0.25">
      <c r="A528" s="7"/>
      <c r="B528" s="7"/>
      <c r="C528" s="7"/>
      <c r="D528" s="88"/>
      <c r="E528" s="9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  <c r="IH528" s="7"/>
      <c r="II528" s="7"/>
      <c r="IJ528" s="7"/>
      <c r="IK528" s="7"/>
      <c r="IL528" s="7"/>
      <c r="IM528" s="7"/>
      <c r="IN528" s="7"/>
      <c r="IO528" s="7"/>
      <c r="IP528" s="7"/>
      <c r="IQ528" s="7"/>
      <c r="IR528" s="7"/>
      <c r="IS528" s="7"/>
      <c r="IT528" s="7"/>
      <c r="IU528" s="7"/>
      <c r="IV528" s="7"/>
    </row>
    <row r="529" spans="1:256" s="91" customFormat="1" x14ac:dyDescent="0.25">
      <c r="A529" s="7"/>
      <c r="B529" s="7"/>
      <c r="C529" s="7"/>
      <c r="D529" s="88"/>
      <c r="E529" s="9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  <c r="GJ529" s="7"/>
      <c r="GK529" s="7"/>
      <c r="GL529" s="7"/>
      <c r="GM529" s="7"/>
      <c r="GN529" s="7"/>
      <c r="GO529" s="7"/>
      <c r="GP529" s="7"/>
      <c r="GQ529" s="7"/>
      <c r="GR529" s="7"/>
      <c r="GS529" s="7"/>
      <c r="GT529" s="7"/>
      <c r="GU529" s="7"/>
      <c r="GV529" s="7"/>
      <c r="GW529" s="7"/>
      <c r="GX529" s="7"/>
      <c r="GY529" s="7"/>
      <c r="GZ529" s="7"/>
      <c r="HA529" s="7"/>
      <c r="HB529" s="7"/>
      <c r="HC529" s="7"/>
      <c r="HD529" s="7"/>
      <c r="HE529" s="7"/>
      <c r="HF529" s="7"/>
      <c r="HG529" s="7"/>
      <c r="HH529" s="7"/>
      <c r="HI529" s="7"/>
      <c r="HJ529" s="7"/>
      <c r="HK529" s="7"/>
      <c r="HL529" s="7"/>
      <c r="HM529" s="7"/>
      <c r="HN529" s="7"/>
      <c r="HO529" s="7"/>
      <c r="HP529" s="7"/>
      <c r="HQ529" s="7"/>
      <c r="HR529" s="7"/>
      <c r="HS529" s="7"/>
      <c r="HT529" s="7"/>
      <c r="HU529" s="7"/>
      <c r="HV529" s="7"/>
      <c r="HW529" s="7"/>
      <c r="HX529" s="7"/>
      <c r="HY529" s="7"/>
      <c r="HZ529" s="7"/>
      <c r="IA529" s="7"/>
      <c r="IB529" s="7"/>
      <c r="IC529" s="7"/>
      <c r="ID529" s="7"/>
      <c r="IE529" s="7"/>
      <c r="IF529" s="7"/>
      <c r="IG529" s="7"/>
      <c r="IH529" s="7"/>
      <c r="II529" s="7"/>
      <c r="IJ529" s="7"/>
      <c r="IK529" s="7"/>
      <c r="IL529" s="7"/>
      <c r="IM529" s="7"/>
      <c r="IN529" s="7"/>
      <c r="IO529" s="7"/>
      <c r="IP529" s="7"/>
      <c r="IQ529" s="7"/>
      <c r="IR529" s="7"/>
      <c r="IS529" s="7"/>
      <c r="IT529" s="7"/>
      <c r="IU529" s="7"/>
      <c r="IV529" s="7"/>
    </row>
    <row r="530" spans="1:256" s="91" customFormat="1" x14ac:dyDescent="0.25">
      <c r="A530" s="7"/>
      <c r="B530" s="7"/>
      <c r="C530" s="7"/>
      <c r="D530" s="88"/>
      <c r="E530" s="9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  <c r="GJ530" s="7"/>
      <c r="GK530" s="7"/>
      <c r="GL530" s="7"/>
      <c r="GM530" s="7"/>
      <c r="GN530" s="7"/>
      <c r="GO530" s="7"/>
      <c r="GP530" s="7"/>
      <c r="GQ530" s="7"/>
      <c r="GR530" s="7"/>
      <c r="GS530" s="7"/>
      <c r="GT530" s="7"/>
      <c r="GU530" s="7"/>
      <c r="GV530" s="7"/>
      <c r="GW530" s="7"/>
      <c r="GX530" s="7"/>
      <c r="GY530" s="7"/>
      <c r="GZ530" s="7"/>
      <c r="HA530" s="7"/>
      <c r="HB530" s="7"/>
      <c r="HC530" s="7"/>
      <c r="HD530" s="7"/>
      <c r="HE530" s="7"/>
      <c r="HF530" s="7"/>
      <c r="HG530" s="7"/>
      <c r="HH530" s="7"/>
      <c r="HI530" s="7"/>
      <c r="HJ530" s="7"/>
      <c r="HK530" s="7"/>
      <c r="HL530" s="7"/>
      <c r="HM530" s="7"/>
      <c r="HN530" s="7"/>
      <c r="HO530" s="7"/>
      <c r="HP530" s="7"/>
      <c r="HQ530" s="7"/>
      <c r="HR530" s="7"/>
      <c r="HS530" s="7"/>
      <c r="HT530" s="7"/>
      <c r="HU530" s="7"/>
      <c r="HV530" s="7"/>
      <c r="HW530" s="7"/>
      <c r="HX530" s="7"/>
      <c r="HY530" s="7"/>
      <c r="HZ530" s="7"/>
      <c r="IA530" s="7"/>
      <c r="IB530" s="7"/>
      <c r="IC530" s="7"/>
      <c r="ID530" s="7"/>
      <c r="IE530" s="7"/>
      <c r="IF530" s="7"/>
      <c r="IG530" s="7"/>
      <c r="IH530" s="7"/>
      <c r="II530" s="7"/>
      <c r="IJ530" s="7"/>
      <c r="IK530" s="7"/>
      <c r="IL530" s="7"/>
      <c r="IM530" s="7"/>
      <c r="IN530" s="7"/>
      <c r="IO530" s="7"/>
      <c r="IP530" s="7"/>
      <c r="IQ530" s="7"/>
      <c r="IR530" s="7"/>
      <c r="IS530" s="7"/>
      <c r="IT530" s="7"/>
      <c r="IU530" s="7"/>
      <c r="IV530" s="7"/>
    </row>
    <row r="531" spans="1:256" s="91" customFormat="1" x14ac:dyDescent="0.25">
      <c r="A531" s="7"/>
      <c r="B531" s="7"/>
      <c r="C531" s="7"/>
      <c r="D531" s="88"/>
      <c r="E531" s="9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  <c r="GJ531" s="7"/>
      <c r="GK531" s="7"/>
      <c r="GL531" s="7"/>
      <c r="GM531" s="7"/>
      <c r="GN531" s="7"/>
      <c r="GO531" s="7"/>
      <c r="GP531" s="7"/>
      <c r="GQ531" s="7"/>
      <c r="GR531" s="7"/>
      <c r="GS531" s="7"/>
      <c r="GT531" s="7"/>
      <c r="GU531" s="7"/>
      <c r="GV531" s="7"/>
      <c r="GW531" s="7"/>
      <c r="GX531" s="7"/>
      <c r="GY531" s="7"/>
      <c r="GZ531" s="7"/>
      <c r="HA531" s="7"/>
      <c r="HB531" s="7"/>
      <c r="HC531" s="7"/>
      <c r="HD531" s="7"/>
      <c r="HE531" s="7"/>
      <c r="HF531" s="7"/>
      <c r="HG531" s="7"/>
      <c r="HH531" s="7"/>
      <c r="HI531" s="7"/>
      <c r="HJ531" s="7"/>
      <c r="HK531" s="7"/>
      <c r="HL531" s="7"/>
      <c r="HM531" s="7"/>
      <c r="HN531" s="7"/>
      <c r="HO531" s="7"/>
      <c r="HP531" s="7"/>
      <c r="HQ531" s="7"/>
      <c r="HR531" s="7"/>
      <c r="HS531" s="7"/>
      <c r="HT531" s="7"/>
      <c r="HU531" s="7"/>
      <c r="HV531" s="7"/>
      <c r="HW531" s="7"/>
      <c r="HX531" s="7"/>
      <c r="HY531" s="7"/>
      <c r="HZ531" s="7"/>
      <c r="IA531" s="7"/>
      <c r="IB531" s="7"/>
      <c r="IC531" s="7"/>
      <c r="ID531" s="7"/>
      <c r="IE531" s="7"/>
      <c r="IF531" s="7"/>
      <c r="IG531" s="7"/>
      <c r="IH531" s="7"/>
      <c r="II531" s="7"/>
      <c r="IJ531" s="7"/>
      <c r="IK531" s="7"/>
      <c r="IL531" s="7"/>
      <c r="IM531" s="7"/>
      <c r="IN531" s="7"/>
      <c r="IO531" s="7"/>
      <c r="IP531" s="7"/>
      <c r="IQ531" s="7"/>
      <c r="IR531" s="7"/>
      <c r="IS531" s="7"/>
      <c r="IT531" s="7"/>
      <c r="IU531" s="7"/>
      <c r="IV531" s="7"/>
    </row>
    <row r="532" spans="1:256" s="91" customFormat="1" x14ac:dyDescent="0.25">
      <c r="A532" s="7"/>
      <c r="B532" s="7"/>
      <c r="C532" s="7"/>
      <c r="D532" s="88"/>
      <c r="E532" s="9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  <c r="GJ532" s="7"/>
      <c r="GK532" s="7"/>
      <c r="GL532" s="7"/>
      <c r="GM532" s="7"/>
      <c r="GN532" s="7"/>
      <c r="GO532" s="7"/>
      <c r="GP532" s="7"/>
      <c r="GQ532" s="7"/>
      <c r="GR532" s="7"/>
      <c r="GS532" s="7"/>
      <c r="GT532" s="7"/>
      <c r="GU532" s="7"/>
      <c r="GV532" s="7"/>
      <c r="GW532" s="7"/>
      <c r="GX532" s="7"/>
      <c r="GY532" s="7"/>
      <c r="GZ532" s="7"/>
      <c r="HA532" s="7"/>
      <c r="HB532" s="7"/>
      <c r="HC532" s="7"/>
      <c r="HD532" s="7"/>
      <c r="HE532" s="7"/>
      <c r="HF532" s="7"/>
      <c r="HG532" s="7"/>
      <c r="HH532" s="7"/>
      <c r="HI532" s="7"/>
      <c r="HJ532" s="7"/>
      <c r="HK532" s="7"/>
      <c r="HL532" s="7"/>
      <c r="HM532" s="7"/>
      <c r="HN532" s="7"/>
      <c r="HO532" s="7"/>
      <c r="HP532" s="7"/>
      <c r="HQ532" s="7"/>
      <c r="HR532" s="7"/>
      <c r="HS532" s="7"/>
      <c r="HT532" s="7"/>
      <c r="HU532" s="7"/>
      <c r="HV532" s="7"/>
      <c r="HW532" s="7"/>
      <c r="HX532" s="7"/>
      <c r="HY532" s="7"/>
      <c r="HZ532" s="7"/>
      <c r="IA532" s="7"/>
      <c r="IB532" s="7"/>
      <c r="IC532" s="7"/>
      <c r="ID532" s="7"/>
      <c r="IE532" s="7"/>
      <c r="IF532" s="7"/>
      <c r="IG532" s="7"/>
      <c r="IH532" s="7"/>
      <c r="II532" s="7"/>
      <c r="IJ532" s="7"/>
      <c r="IK532" s="7"/>
      <c r="IL532" s="7"/>
      <c r="IM532" s="7"/>
      <c r="IN532" s="7"/>
      <c r="IO532" s="7"/>
      <c r="IP532" s="7"/>
      <c r="IQ532" s="7"/>
      <c r="IR532" s="7"/>
      <c r="IS532" s="7"/>
      <c r="IT532" s="7"/>
      <c r="IU532" s="7"/>
      <c r="IV532" s="7"/>
    </row>
    <row r="533" spans="1:256" s="91" customFormat="1" x14ac:dyDescent="0.25">
      <c r="A533" s="7"/>
      <c r="B533" s="7"/>
      <c r="C533" s="7"/>
      <c r="D533" s="88"/>
      <c r="E533" s="9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  <c r="ID533" s="7"/>
      <c r="IE533" s="7"/>
      <c r="IF533" s="7"/>
      <c r="IG533" s="7"/>
      <c r="IH533" s="7"/>
      <c r="II533" s="7"/>
      <c r="IJ533" s="7"/>
      <c r="IK533" s="7"/>
      <c r="IL533" s="7"/>
      <c r="IM533" s="7"/>
      <c r="IN533" s="7"/>
      <c r="IO533" s="7"/>
      <c r="IP533" s="7"/>
      <c r="IQ533" s="7"/>
      <c r="IR533" s="7"/>
      <c r="IS533" s="7"/>
      <c r="IT533" s="7"/>
      <c r="IU533" s="7"/>
      <c r="IV533" s="7"/>
    </row>
    <row r="534" spans="1:256" s="91" customFormat="1" x14ac:dyDescent="0.25">
      <c r="A534" s="7"/>
      <c r="B534" s="7"/>
      <c r="C534" s="7"/>
      <c r="D534" s="88"/>
      <c r="E534" s="9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  <c r="IJ534" s="7"/>
      <c r="IK534" s="7"/>
      <c r="IL534" s="7"/>
      <c r="IM534" s="7"/>
      <c r="IN534" s="7"/>
      <c r="IO534" s="7"/>
      <c r="IP534" s="7"/>
      <c r="IQ534" s="7"/>
      <c r="IR534" s="7"/>
      <c r="IS534" s="7"/>
      <c r="IT534" s="7"/>
      <c r="IU534" s="7"/>
      <c r="IV534" s="7"/>
    </row>
    <row r="535" spans="1:256" s="91" customFormat="1" x14ac:dyDescent="0.25">
      <c r="A535" s="7"/>
      <c r="B535" s="7"/>
      <c r="C535" s="7"/>
      <c r="D535" s="88"/>
      <c r="E535" s="9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  <c r="GJ535" s="7"/>
      <c r="GK535" s="7"/>
      <c r="GL535" s="7"/>
      <c r="GM535" s="7"/>
      <c r="GN535" s="7"/>
      <c r="GO535" s="7"/>
      <c r="GP535" s="7"/>
      <c r="GQ535" s="7"/>
      <c r="GR535" s="7"/>
      <c r="GS535" s="7"/>
      <c r="GT535" s="7"/>
      <c r="GU535" s="7"/>
      <c r="GV535" s="7"/>
      <c r="GW535" s="7"/>
      <c r="GX535" s="7"/>
      <c r="GY535" s="7"/>
      <c r="GZ535" s="7"/>
      <c r="HA535" s="7"/>
      <c r="HB535" s="7"/>
      <c r="HC535" s="7"/>
      <c r="HD535" s="7"/>
      <c r="HE535" s="7"/>
      <c r="HF535" s="7"/>
      <c r="HG535" s="7"/>
      <c r="HH535" s="7"/>
      <c r="HI535" s="7"/>
      <c r="HJ535" s="7"/>
      <c r="HK535" s="7"/>
      <c r="HL535" s="7"/>
      <c r="HM535" s="7"/>
      <c r="HN535" s="7"/>
      <c r="HO535" s="7"/>
      <c r="HP535" s="7"/>
      <c r="HQ535" s="7"/>
      <c r="HR535" s="7"/>
      <c r="HS535" s="7"/>
      <c r="HT535" s="7"/>
      <c r="HU535" s="7"/>
      <c r="HV535" s="7"/>
      <c r="HW535" s="7"/>
      <c r="HX535" s="7"/>
      <c r="HY535" s="7"/>
      <c r="HZ535" s="7"/>
      <c r="IA535" s="7"/>
      <c r="IB535" s="7"/>
      <c r="IC535" s="7"/>
      <c r="ID535" s="7"/>
      <c r="IE535" s="7"/>
      <c r="IF535" s="7"/>
      <c r="IG535" s="7"/>
      <c r="IH535" s="7"/>
      <c r="II535" s="7"/>
      <c r="IJ535" s="7"/>
      <c r="IK535" s="7"/>
      <c r="IL535" s="7"/>
      <c r="IM535" s="7"/>
      <c r="IN535" s="7"/>
      <c r="IO535" s="7"/>
      <c r="IP535" s="7"/>
      <c r="IQ535" s="7"/>
      <c r="IR535" s="7"/>
      <c r="IS535" s="7"/>
      <c r="IT535" s="7"/>
      <c r="IU535" s="7"/>
      <c r="IV535" s="7"/>
    </row>
    <row r="536" spans="1:256" s="91" customFormat="1" x14ac:dyDescent="0.25">
      <c r="A536" s="7"/>
      <c r="B536" s="7"/>
      <c r="C536" s="7"/>
      <c r="D536" s="88"/>
      <c r="E536" s="9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  <c r="IJ536" s="7"/>
      <c r="IK536" s="7"/>
      <c r="IL536" s="7"/>
      <c r="IM536" s="7"/>
      <c r="IN536" s="7"/>
      <c r="IO536" s="7"/>
      <c r="IP536" s="7"/>
      <c r="IQ536" s="7"/>
      <c r="IR536" s="7"/>
      <c r="IS536" s="7"/>
      <c r="IT536" s="7"/>
      <c r="IU536" s="7"/>
      <c r="IV536" s="7"/>
    </row>
    <row r="537" spans="1:256" s="91" customFormat="1" x14ac:dyDescent="0.25">
      <c r="A537" s="7"/>
      <c r="B537" s="7"/>
      <c r="C537" s="7"/>
      <c r="D537" s="88"/>
      <c r="E537" s="9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/>
      <c r="GD537" s="7"/>
      <c r="GE537" s="7"/>
      <c r="GF537" s="7"/>
      <c r="GG537" s="7"/>
      <c r="GH537" s="7"/>
      <c r="GI537" s="7"/>
      <c r="GJ537" s="7"/>
      <c r="GK537" s="7"/>
      <c r="GL537" s="7"/>
      <c r="GM537" s="7"/>
      <c r="GN537" s="7"/>
      <c r="GO537" s="7"/>
      <c r="GP537" s="7"/>
      <c r="GQ537" s="7"/>
      <c r="GR537" s="7"/>
      <c r="GS537" s="7"/>
      <c r="GT537" s="7"/>
      <c r="GU537" s="7"/>
      <c r="GV537" s="7"/>
      <c r="GW537" s="7"/>
      <c r="GX537" s="7"/>
      <c r="GY537" s="7"/>
      <c r="GZ537" s="7"/>
      <c r="HA537" s="7"/>
      <c r="HB537" s="7"/>
      <c r="HC537" s="7"/>
      <c r="HD537" s="7"/>
      <c r="HE537" s="7"/>
      <c r="HF537" s="7"/>
      <c r="HG537" s="7"/>
      <c r="HH537" s="7"/>
      <c r="HI537" s="7"/>
      <c r="HJ537" s="7"/>
      <c r="HK537" s="7"/>
      <c r="HL537" s="7"/>
      <c r="HM537" s="7"/>
      <c r="HN537" s="7"/>
      <c r="HO537" s="7"/>
      <c r="HP537" s="7"/>
      <c r="HQ537" s="7"/>
      <c r="HR537" s="7"/>
      <c r="HS537" s="7"/>
      <c r="HT537" s="7"/>
      <c r="HU537" s="7"/>
      <c r="HV537" s="7"/>
      <c r="HW537" s="7"/>
      <c r="HX537" s="7"/>
      <c r="HY537" s="7"/>
      <c r="HZ537" s="7"/>
      <c r="IA537" s="7"/>
      <c r="IB537" s="7"/>
      <c r="IC537" s="7"/>
      <c r="ID537" s="7"/>
      <c r="IE537" s="7"/>
      <c r="IF537" s="7"/>
      <c r="IG537" s="7"/>
      <c r="IH537" s="7"/>
      <c r="II537" s="7"/>
      <c r="IJ537" s="7"/>
      <c r="IK537" s="7"/>
      <c r="IL537" s="7"/>
      <c r="IM537" s="7"/>
      <c r="IN537" s="7"/>
      <c r="IO537" s="7"/>
      <c r="IP537" s="7"/>
      <c r="IQ537" s="7"/>
      <c r="IR537" s="7"/>
      <c r="IS537" s="7"/>
      <c r="IT537" s="7"/>
      <c r="IU537" s="7"/>
      <c r="IV537" s="7"/>
    </row>
    <row r="538" spans="1:256" s="91" customFormat="1" x14ac:dyDescent="0.25">
      <c r="A538" s="7"/>
      <c r="B538" s="7"/>
      <c r="C538" s="7"/>
      <c r="D538" s="88"/>
      <c r="E538" s="9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/>
      <c r="GD538" s="7"/>
      <c r="GE538" s="7"/>
      <c r="GF538" s="7"/>
      <c r="GG538" s="7"/>
      <c r="GH538" s="7"/>
      <c r="GI538" s="7"/>
      <c r="GJ538" s="7"/>
      <c r="GK538" s="7"/>
      <c r="GL538" s="7"/>
      <c r="GM538" s="7"/>
      <c r="GN538" s="7"/>
      <c r="GO538" s="7"/>
      <c r="GP538" s="7"/>
      <c r="GQ538" s="7"/>
      <c r="GR538" s="7"/>
      <c r="GS538" s="7"/>
      <c r="GT538" s="7"/>
      <c r="GU538" s="7"/>
      <c r="GV538" s="7"/>
      <c r="GW538" s="7"/>
      <c r="GX538" s="7"/>
      <c r="GY538" s="7"/>
      <c r="GZ538" s="7"/>
      <c r="HA538" s="7"/>
      <c r="HB538" s="7"/>
      <c r="HC538" s="7"/>
      <c r="HD538" s="7"/>
      <c r="HE538" s="7"/>
      <c r="HF538" s="7"/>
      <c r="HG538" s="7"/>
      <c r="HH538" s="7"/>
      <c r="HI538" s="7"/>
      <c r="HJ538" s="7"/>
      <c r="HK538" s="7"/>
      <c r="HL538" s="7"/>
      <c r="HM538" s="7"/>
      <c r="HN538" s="7"/>
      <c r="HO538" s="7"/>
      <c r="HP538" s="7"/>
      <c r="HQ538" s="7"/>
      <c r="HR538" s="7"/>
      <c r="HS538" s="7"/>
      <c r="HT538" s="7"/>
      <c r="HU538" s="7"/>
      <c r="HV538" s="7"/>
      <c r="HW538" s="7"/>
      <c r="HX538" s="7"/>
      <c r="HY538" s="7"/>
      <c r="HZ538" s="7"/>
      <c r="IA538" s="7"/>
      <c r="IB538" s="7"/>
      <c r="IC538" s="7"/>
      <c r="ID538" s="7"/>
      <c r="IE538" s="7"/>
      <c r="IF538" s="7"/>
      <c r="IG538" s="7"/>
      <c r="IH538" s="7"/>
      <c r="II538" s="7"/>
      <c r="IJ538" s="7"/>
      <c r="IK538" s="7"/>
      <c r="IL538" s="7"/>
      <c r="IM538" s="7"/>
      <c r="IN538" s="7"/>
      <c r="IO538" s="7"/>
      <c r="IP538" s="7"/>
      <c r="IQ538" s="7"/>
      <c r="IR538" s="7"/>
      <c r="IS538" s="7"/>
      <c r="IT538" s="7"/>
      <c r="IU538" s="7"/>
      <c r="IV538" s="7"/>
    </row>
    <row r="539" spans="1:256" s="91" customFormat="1" x14ac:dyDescent="0.25">
      <c r="A539" s="7"/>
      <c r="B539" s="7"/>
      <c r="C539" s="7"/>
      <c r="D539" s="88"/>
      <c r="E539" s="9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  <c r="GI539" s="7"/>
      <c r="GJ539" s="7"/>
      <c r="GK539" s="7"/>
      <c r="GL539" s="7"/>
      <c r="GM539" s="7"/>
      <c r="GN539" s="7"/>
      <c r="GO539" s="7"/>
      <c r="GP539" s="7"/>
      <c r="GQ539" s="7"/>
      <c r="GR539" s="7"/>
      <c r="GS539" s="7"/>
      <c r="GT539" s="7"/>
      <c r="GU539" s="7"/>
      <c r="GV539" s="7"/>
      <c r="GW539" s="7"/>
      <c r="GX539" s="7"/>
      <c r="GY539" s="7"/>
      <c r="GZ539" s="7"/>
      <c r="HA539" s="7"/>
      <c r="HB539" s="7"/>
      <c r="HC539" s="7"/>
      <c r="HD539" s="7"/>
      <c r="HE539" s="7"/>
      <c r="HF539" s="7"/>
      <c r="HG539" s="7"/>
      <c r="HH539" s="7"/>
      <c r="HI539" s="7"/>
      <c r="HJ539" s="7"/>
      <c r="HK539" s="7"/>
      <c r="HL539" s="7"/>
      <c r="HM539" s="7"/>
      <c r="HN539" s="7"/>
      <c r="HO539" s="7"/>
      <c r="HP539" s="7"/>
      <c r="HQ539" s="7"/>
      <c r="HR539" s="7"/>
      <c r="HS539" s="7"/>
      <c r="HT539" s="7"/>
      <c r="HU539" s="7"/>
      <c r="HV539" s="7"/>
      <c r="HW539" s="7"/>
      <c r="HX539" s="7"/>
      <c r="HY539" s="7"/>
      <c r="HZ539" s="7"/>
      <c r="IA539" s="7"/>
      <c r="IB539" s="7"/>
      <c r="IC539" s="7"/>
      <c r="ID539" s="7"/>
      <c r="IE539" s="7"/>
      <c r="IF539" s="7"/>
      <c r="IG539" s="7"/>
      <c r="IH539" s="7"/>
      <c r="II539" s="7"/>
      <c r="IJ539" s="7"/>
      <c r="IK539" s="7"/>
      <c r="IL539" s="7"/>
      <c r="IM539" s="7"/>
      <c r="IN539" s="7"/>
      <c r="IO539" s="7"/>
      <c r="IP539" s="7"/>
      <c r="IQ539" s="7"/>
      <c r="IR539" s="7"/>
      <c r="IS539" s="7"/>
      <c r="IT539" s="7"/>
      <c r="IU539" s="7"/>
      <c r="IV539" s="7"/>
    </row>
    <row r="540" spans="1:256" s="91" customFormat="1" x14ac:dyDescent="0.25">
      <c r="A540" s="7"/>
      <c r="B540" s="7"/>
      <c r="C540" s="7"/>
      <c r="D540" s="88"/>
      <c r="E540" s="9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/>
      <c r="FZ540" s="7"/>
      <c r="GA540" s="7"/>
      <c r="GB540" s="7"/>
      <c r="GC540" s="7"/>
      <c r="GD540" s="7"/>
      <c r="GE540" s="7"/>
      <c r="GF540" s="7"/>
      <c r="GG540" s="7"/>
      <c r="GH540" s="7"/>
      <c r="GI540" s="7"/>
      <c r="GJ540" s="7"/>
      <c r="GK540" s="7"/>
      <c r="GL540" s="7"/>
      <c r="GM540" s="7"/>
      <c r="GN540" s="7"/>
      <c r="GO540" s="7"/>
      <c r="GP540" s="7"/>
      <c r="GQ540" s="7"/>
      <c r="GR540" s="7"/>
      <c r="GS540" s="7"/>
      <c r="GT540" s="7"/>
      <c r="GU540" s="7"/>
      <c r="GV540" s="7"/>
      <c r="GW540" s="7"/>
      <c r="GX540" s="7"/>
      <c r="GY540" s="7"/>
      <c r="GZ540" s="7"/>
      <c r="HA540" s="7"/>
      <c r="HB540" s="7"/>
      <c r="HC540" s="7"/>
      <c r="HD540" s="7"/>
      <c r="HE540" s="7"/>
      <c r="HF540" s="7"/>
      <c r="HG540" s="7"/>
      <c r="HH540" s="7"/>
      <c r="HI540" s="7"/>
      <c r="HJ540" s="7"/>
      <c r="HK540" s="7"/>
      <c r="HL540" s="7"/>
      <c r="HM540" s="7"/>
      <c r="HN540" s="7"/>
      <c r="HO540" s="7"/>
      <c r="HP540" s="7"/>
      <c r="HQ540" s="7"/>
      <c r="HR540" s="7"/>
      <c r="HS540" s="7"/>
      <c r="HT540" s="7"/>
      <c r="HU540" s="7"/>
      <c r="HV540" s="7"/>
      <c r="HW540" s="7"/>
      <c r="HX540" s="7"/>
      <c r="HY540" s="7"/>
      <c r="HZ540" s="7"/>
      <c r="IA540" s="7"/>
      <c r="IB540" s="7"/>
      <c r="IC540" s="7"/>
      <c r="ID540" s="7"/>
      <c r="IE540" s="7"/>
      <c r="IF540" s="7"/>
      <c r="IG540" s="7"/>
      <c r="IH540" s="7"/>
      <c r="II540" s="7"/>
      <c r="IJ540" s="7"/>
      <c r="IK540" s="7"/>
      <c r="IL540" s="7"/>
      <c r="IM540" s="7"/>
      <c r="IN540" s="7"/>
      <c r="IO540" s="7"/>
      <c r="IP540" s="7"/>
      <c r="IQ540" s="7"/>
      <c r="IR540" s="7"/>
      <c r="IS540" s="7"/>
      <c r="IT540" s="7"/>
      <c r="IU540" s="7"/>
      <c r="IV540" s="7"/>
    </row>
    <row r="541" spans="1:256" s="91" customFormat="1" x14ac:dyDescent="0.25">
      <c r="A541" s="7"/>
      <c r="B541" s="7"/>
      <c r="C541" s="7"/>
      <c r="D541" s="88"/>
      <c r="E541" s="9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/>
      <c r="FZ541" s="7"/>
      <c r="GA541" s="7"/>
      <c r="GB541" s="7"/>
      <c r="GC541" s="7"/>
      <c r="GD541" s="7"/>
      <c r="GE541" s="7"/>
      <c r="GF541" s="7"/>
      <c r="GG541" s="7"/>
      <c r="GH541" s="7"/>
      <c r="GI541" s="7"/>
      <c r="GJ541" s="7"/>
      <c r="GK541" s="7"/>
      <c r="GL541" s="7"/>
      <c r="GM541" s="7"/>
      <c r="GN541" s="7"/>
      <c r="GO541" s="7"/>
      <c r="GP541" s="7"/>
      <c r="GQ541" s="7"/>
      <c r="GR541" s="7"/>
      <c r="GS541" s="7"/>
      <c r="GT541" s="7"/>
      <c r="GU541" s="7"/>
      <c r="GV541" s="7"/>
      <c r="GW541" s="7"/>
      <c r="GX541" s="7"/>
      <c r="GY541" s="7"/>
      <c r="GZ541" s="7"/>
      <c r="HA541" s="7"/>
      <c r="HB541" s="7"/>
      <c r="HC541" s="7"/>
      <c r="HD541" s="7"/>
      <c r="HE541" s="7"/>
      <c r="HF541" s="7"/>
      <c r="HG541" s="7"/>
      <c r="HH541" s="7"/>
      <c r="HI541" s="7"/>
      <c r="HJ541" s="7"/>
      <c r="HK541" s="7"/>
      <c r="HL541" s="7"/>
      <c r="HM541" s="7"/>
      <c r="HN541" s="7"/>
      <c r="HO541" s="7"/>
      <c r="HP541" s="7"/>
      <c r="HQ541" s="7"/>
      <c r="HR541" s="7"/>
      <c r="HS541" s="7"/>
      <c r="HT541" s="7"/>
      <c r="HU541" s="7"/>
      <c r="HV541" s="7"/>
      <c r="HW541" s="7"/>
      <c r="HX541" s="7"/>
      <c r="HY541" s="7"/>
      <c r="HZ541" s="7"/>
      <c r="IA541" s="7"/>
      <c r="IB541" s="7"/>
      <c r="IC541" s="7"/>
      <c r="ID541" s="7"/>
      <c r="IE541" s="7"/>
      <c r="IF541" s="7"/>
      <c r="IG541" s="7"/>
      <c r="IH541" s="7"/>
      <c r="II541" s="7"/>
      <c r="IJ541" s="7"/>
      <c r="IK541" s="7"/>
      <c r="IL541" s="7"/>
      <c r="IM541" s="7"/>
      <c r="IN541" s="7"/>
      <c r="IO541" s="7"/>
      <c r="IP541" s="7"/>
      <c r="IQ541" s="7"/>
      <c r="IR541" s="7"/>
      <c r="IS541" s="7"/>
      <c r="IT541" s="7"/>
      <c r="IU541" s="7"/>
      <c r="IV541" s="7"/>
    </row>
    <row r="542" spans="1:256" s="91" customFormat="1" x14ac:dyDescent="0.25">
      <c r="A542" s="7"/>
      <c r="B542" s="7"/>
      <c r="C542" s="7"/>
      <c r="D542" s="88"/>
      <c r="E542" s="9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/>
      <c r="FZ542" s="7"/>
      <c r="GA542" s="7"/>
      <c r="GB542" s="7"/>
      <c r="GC542" s="7"/>
      <c r="GD542" s="7"/>
      <c r="GE542" s="7"/>
      <c r="GF542" s="7"/>
      <c r="GG542" s="7"/>
      <c r="GH542" s="7"/>
      <c r="GI542" s="7"/>
      <c r="GJ542" s="7"/>
      <c r="GK542" s="7"/>
      <c r="GL542" s="7"/>
      <c r="GM542" s="7"/>
      <c r="GN542" s="7"/>
      <c r="GO542" s="7"/>
      <c r="GP542" s="7"/>
      <c r="GQ542" s="7"/>
      <c r="GR542" s="7"/>
      <c r="GS542" s="7"/>
      <c r="GT542" s="7"/>
      <c r="GU542" s="7"/>
      <c r="GV542" s="7"/>
      <c r="GW542" s="7"/>
      <c r="GX542" s="7"/>
      <c r="GY542" s="7"/>
      <c r="GZ542" s="7"/>
      <c r="HA542" s="7"/>
      <c r="HB542" s="7"/>
      <c r="HC542" s="7"/>
      <c r="HD542" s="7"/>
      <c r="HE542" s="7"/>
      <c r="HF542" s="7"/>
      <c r="HG542" s="7"/>
      <c r="HH542" s="7"/>
      <c r="HI542" s="7"/>
      <c r="HJ542" s="7"/>
      <c r="HK542" s="7"/>
      <c r="HL542" s="7"/>
      <c r="HM542" s="7"/>
      <c r="HN542" s="7"/>
      <c r="HO542" s="7"/>
      <c r="HP542" s="7"/>
      <c r="HQ542" s="7"/>
      <c r="HR542" s="7"/>
      <c r="HS542" s="7"/>
      <c r="HT542" s="7"/>
      <c r="HU542" s="7"/>
      <c r="HV542" s="7"/>
      <c r="HW542" s="7"/>
      <c r="HX542" s="7"/>
      <c r="HY542" s="7"/>
      <c r="HZ542" s="7"/>
      <c r="IA542" s="7"/>
      <c r="IB542" s="7"/>
      <c r="IC542" s="7"/>
      <c r="ID542" s="7"/>
      <c r="IE542" s="7"/>
      <c r="IF542" s="7"/>
      <c r="IG542" s="7"/>
      <c r="IH542" s="7"/>
      <c r="II542" s="7"/>
      <c r="IJ542" s="7"/>
      <c r="IK542" s="7"/>
      <c r="IL542" s="7"/>
      <c r="IM542" s="7"/>
      <c r="IN542" s="7"/>
      <c r="IO542" s="7"/>
      <c r="IP542" s="7"/>
      <c r="IQ542" s="7"/>
      <c r="IR542" s="7"/>
      <c r="IS542" s="7"/>
      <c r="IT542" s="7"/>
      <c r="IU542" s="7"/>
      <c r="IV542" s="7"/>
    </row>
    <row r="543" spans="1:256" s="91" customFormat="1" x14ac:dyDescent="0.25">
      <c r="A543" s="7"/>
      <c r="B543" s="7"/>
      <c r="C543" s="7"/>
      <c r="D543" s="88"/>
      <c r="E543" s="9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/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/>
      <c r="FZ543" s="7"/>
      <c r="GA543" s="7"/>
      <c r="GB543" s="7"/>
      <c r="GC543" s="7"/>
      <c r="GD543" s="7"/>
      <c r="GE543" s="7"/>
      <c r="GF543" s="7"/>
      <c r="GG543" s="7"/>
      <c r="GH543" s="7"/>
      <c r="GI543" s="7"/>
      <c r="GJ543" s="7"/>
      <c r="GK543" s="7"/>
      <c r="GL543" s="7"/>
      <c r="GM543" s="7"/>
      <c r="GN543" s="7"/>
      <c r="GO543" s="7"/>
      <c r="GP543" s="7"/>
      <c r="GQ543" s="7"/>
      <c r="GR543" s="7"/>
      <c r="GS543" s="7"/>
      <c r="GT543" s="7"/>
      <c r="GU543" s="7"/>
      <c r="GV543" s="7"/>
      <c r="GW543" s="7"/>
      <c r="GX543" s="7"/>
      <c r="GY543" s="7"/>
      <c r="GZ543" s="7"/>
      <c r="HA543" s="7"/>
      <c r="HB543" s="7"/>
      <c r="HC543" s="7"/>
      <c r="HD543" s="7"/>
      <c r="HE543" s="7"/>
      <c r="HF543" s="7"/>
      <c r="HG543" s="7"/>
      <c r="HH543" s="7"/>
      <c r="HI543" s="7"/>
      <c r="HJ543" s="7"/>
      <c r="HK543" s="7"/>
      <c r="HL543" s="7"/>
      <c r="HM543" s="7"/>
      <c r="HN543" s="7"/>
      <c r="HO543" s="7"/>
      <c r="HP543" s="7"/>
      <c r="HQ543" s="7"/>
      <c r="HR543" s="7"/>
      <c r="HS543" s="7"/>
      <c r="HT543" s="7"/>
      <c r="HU543" s="7"/>
      <c r="HV543" s="7"/>
      <c r="HW543" s="7"/>
      <c r="HX543" s="7"/>
      <c r="HY543" s="7"/>
      <c r="HZ543" s="7"/>
      <c r="IA543" s="7"/>
      <c r="IB543" s="7"/>
      <c r="IC543" s="7"/>
      <c r="ID543" s="7"/>
      <c r="IE543" s="7"/>
      <c r="IF543" s="7"/>
      <c r="IG543" s="7"/>
      <c r="IH543" s="7"/>
      <c r="II543" s="7"/>
      <c r="IJ543" s="7"/>
      <c r="IK543" s="7"/>
      <c r="IL543" s="7"/>
      <c r="IM543" s="7"/>
      <c r="IN543" s="7"/>
      <c r="IO543" s="7"/>
      <c r="IP543" s="7"/>
      <c r="IQ543" s="7"/>
      <c r="IR543" s="7"/>
      <c r="IS543" s="7"/>
      <c r="IT543" s="7"/>
      <c r="IU543" s="7"/>
      <c r="IV543" s="7"/>
    </row>
    <row r="544" spans="1:256" s="91" customFormat="1" x14ac:dyDescent="0.25">
      <c r="A544" s="7"/>
      <c r="B544" s="7"/>
      <c r="C544" s="7"/>
      <c r="D544" s="88"/>
      <c r="E544" s="9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/>
      <c r="FZ544" s="7"/>
      <c r="GA544" s="7"/>
      <c r="GB544" s="7"/>
      <c r="GC544" s="7"/>
      <c r="GD544" s="7"/>
      <c r="GE544" s="7"/>
      <c r="GF544" s="7"/>
      <c r="GG544" s="7"/>
      <c r="GH544" s="7"/>
      <c r="GI544" s="7"/>
      <c r="GJ544" s="7"/>
      <c r="GK544" s="7"/>
      <c r="GL544" s="7"/>
      <c r="GM544" s="7"/>
      <c r="GN544" s="7"/>
      <c r="GO544" s="7"/>
      <c r="GP544" s="7"/>
      <c r="GQ544" s="7"/>
      <c r="GR544" s="7"/>
      <c r="GS544" s="7"/>
      <c r="GT544" s="7"/>
      <c r="GU544" s="7"/>
      <c r="GV544" s="7"/>
      <c r="GW544" s="7"/>
      <c r="GX544" s="7"/>
      <c r="GY544" s="7"/>
      <c r="GZ544" s="7"/>
      <c r="HA544" s="7"/>
      <c r="HB544" s="7"/>
      <c r="HC544" s="7"/>
      <c r="HD544" s="7"/>
      <c r="HE544" s="7"/>
      <c r="HF544" s="7"/>
      <c r="HG544" s="7"/>
      <c r="HH544" s="7"/>
      <c r="HI544" s="7"/>
      <c r="HJ544" s="7"/>
      <c r="HK544" s="7"/>
      <c r="HL544" s="7"/>
      <c r="HM544" s="7"/>
      <c r="HN544" s="7"/>
      <c r="HO544" s="7"/>
      <c r="HP544" s="7"/>
      <c r="HQ544" s="7"/>
      <c r="HR544" s="7"/>
      <c r="HS544" s="7"/>
      <c r="HT544" s="7"/>
      <c r="HU544" s="7"/>
      <c r="HV544" s="7"/>
      <c r="HW544" s="7"/>
      <c r="HX544" s="7"/>
      <c r="HY544" s="7"/>
      <c r="HZ544" s="7"/>
      <c r="IA544" s="7"/>
      <c r="IB544" s="7"/>
      <c r="IC544" s="7"/>
      <c r="ID544" s="7"/>
      <c r="IE544" s="7"/>
      <c r="IF544" s="7"/>
      <c r="IG544" s="7"/>
      <c r="IH544" s="7"/>
      <c r="II544" s="7"/>
      <c r="IJ544" s="7"/>
      <c r="IK544" s="7"/>
      <c r="IL544" s="7"/>
      <c r="IM544" s="7"/>
      <c r="IN544" s="7"/>
      <c r="IO544" s="7"/>
      <c r="IP544" s="7"/>
      <c r="IQ544" s="7"/>
      <c r="IR544" s="7"/>
      <c r="IS544" s="7"/>
      <c r="IT544" s="7"/>
      <c r="IU544" s="7"/>
      <c r="IV544" s="7"/>
    </row>
    <row r="545" spans="1:256" s="91" customFormat="1" x14ac:dyDescent="0.25">
      <c r="A545" s="7"/>
      <c r="B545" s="7"/>
      <c r="C545" s="7"/>
      <c r="D545" s="88"/>
      <c r="E545" s="9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  <c r="GJ545" s="7"/>
      <c r="GK545" s="7"/>
      <c r="GL545" s="7"/>
      <c r="GM545" s="7"/>
      <c r="GN545" s="7"/>
      <c r="GO545" s="7"/>
      <c r="GP545" s="7"/>
      <c r="GQ545" s="7"/>
      <c r="GR545" s="7"/>
      <c r="GS545" s="7"/>
      <c r="GT545" s="7"/>
      <c r="GU545" s="7"/>
      <c r="GV545" s="7"/>
      <c r="GW545" s="7"/>
      <c r="GX545" s="7"/>
      <c r="GY545" s="7"/>
      <c r="GZ545" s="7"/>
      <c r="HA545" s="7"/>
      <c r="HB545" s="7"/>
      <c r="HC545" s="7"/>
      <c r="HD545" s="7"/>
      <c r="HE545" s="7"/>
      <c r="HF545" s="7"/>
      <c r="HG545" s="7"/>
      <c r="HH545" s="7"/>
      <c r="HI545" s="7"/>
      <c r="HJ545" s="7"/>
      <c r="HK545" s="7"/>
      <c r="HL545" s="7"/>
      <c r="HM545" s="7"/>
      <c r="HN545" s="7"/>
      <c r="HO545" s="7"/>
      <c r="HP545" s="7"/>
      <c r="HQ545" s="7"/>
      <c r="HR545" s="7"/>
      <c r="HS545" s="7"/>
      <c r="HT545" s="7"/>
      <c r="HU545" s="7"/>
      <c r="HV545" s="7"/>
      <c r="HW545" s="7"/>
      <c r="HX545" s="7"/>
      <c r="HY545" s="7"/>
      <c r="HZ545" s="7"/>
      <c r="IA545" s="7"/>
      <c r="IB545" s="7"/>
      <c r="IC545" s="7"/>
      <c r="ID545" s="7"/>
      <c r="IE545" s="7"/>
      <c r="IF545" s="7"/>
      <c r="IG545" s="7"/>
      <c r="IH545" s="7"/>
      <c r="II545" s="7"/>
      <c r="IJ545" s="7"/>
      <c r="IK545" s="7"/>
      <c r="IL545" s="7"/>
      <c r="IM545" s="7"/>
      <c r="IN545" s="7"/>
      <c r="IO545" s="7"/>
      <c r="IP545" s="7"/>
      <c r="IQ545" s="7"/>
      <c r="IR545" s="7"/>
      <c r="IS545" s="7"/>
      <c r="IT545" s="7"/>
      <c r="IU545" s="7"/>
      <c r="IV545" s="7"/>
    </row>
    <row r="546" spans="1:256" s="91" customFormat="1" x14ac:dyDescent="0.25">
      <c r="A546" s="7"/>
      <c r="B546" s="7"/>
      <c r="C546" s="7"/>
      <c r="D546" s="88"/>
      <c r="E546" s="9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  <c r="GI546" s="7"/>
      <c r="GJ546" s="7"/>
      <c r="GK546" s="7"/>
      <c r="GL546" s="7"/>
      <c r="GM546" s="7"/>
      <c r="GN546" s="7"/>
      <c r="GO546" s="7"/>
      <c r="GP546" s="7"/>
      <c r="GQ546" s="7"/>
      <c r="GR546" s="7"/>
      <c r="GS546" s="7"/>
      <c r="GT546" s="7"/>
      <c r="GU546" s="7"/>
      <c r="GV546" s="7"/>
      <c r="GW546" s="7"/>
      <c r="GX546" s="7"/>
      <c r="GY546" s="7"/>
      <c r="GZ546" s="7"/>
      <c r="HA546" s="7"/>
      <c r="HB546" s="7"/>
      <c r="HC546" s="7"/>
      <c r="HD546" s="7"/>
      <c r="HE546" s="7"/>
      <c r="HF546" s="7"/>
      <c r="HG546" s="7"/>
      <c r="HH546" s="7"/>
      <c r="HI546" s="7"/>
      <c r="HJ546" s="7"/>
      <c r="HK546" s="7"/>
      <c r="HL546" s="7"/>
      <c r="HM546" s="7"/>
      <c r="HN546" s="7"/>
      <c r="HO546" s="7"/>
      <c r="HP546" s="7"/>
      <c r="HQ546" s="7"/>
      <c r="HR546" s="7"/>
      <c r="HS546" s="7"/>
      <c r="HT546" s="7"/>
      <c r="HU546" s="7"/>
      <c r="HV546" s="7"/>
      <c r="HW546" s="7"/>
      <c r="HX546" s="7"/>
      <c r="HY546" s="7"/>
      <c r="HZ546" s="7"/>
      <c r="IA546" s="7"/>
      <c r="IB546" s="7"/>
      <c r="IC546" s="7"/>
      <c r="ID546" s="7"/>
      <c r="IE546" s="7"/>
      <c r="IF546" s="7"/>
      <c r="IG546" s="7"/>
      <c r="IH546" s="7"/>
      <c r="II546" s="7"/>
      <c r="IJ546" s="7"/>
      <c r="IK546" s="7"/>
      <c r="IL546" s="7"/>
      <c r="IM546" s="7"/>
      <c r="IN546" s="7"/>
      <c r="IO546" s="7"/>
      <c r="IP546" s="7"/>
      <c r="IQ546" s="7"/>
      <c r="IR546" s="7"/>
      <c r="IS546" s="7"/>
      <c r="IT546" s="7"/>
      <c r="IU546" s="7"/>
      <c r="IV546" s="7"/>
    </row>
    <row r="547" spans="1:256" s="91" customFormat="1" x14ac:dyDescent="0.25">
      <c r="A547" s="7"/>
      <c r="B547" s="7"/>
      <c r="C547" s="7"/>
      <c r="D547" s="88"/>
      <c r="E547" s="9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/>
      <c r="FZ547" s="7"/>
      <c r="GA547" s="7"/>
      <c r="GB547" s="7"/>
      <c r="GC547" s="7"/>
      <c r="GD547" s="7"/>
      <c r="GE547" s="7"/>
      <c r="GF547" s="7"/>
      <c r="GG547" s="7"/>
      <c r="GH547" s="7"/>
      <c r="GI547" s="7"/>
      <c r="GJ547" s="7"/>
      <c r="GK547" s="7"/>
      <c r="GL547" s="7"/>
      <c r="GM547" s="7"/>
      <c r="GN547" s="7"/>
      <c r="GO547" s="7"/>
      <c r="GP547" s="7"/>
      <c r="GQ547" s="7"/>
      <c r="GR547" s="7"/>
      <c r="GS547" s="7"/>
      <c r="GT547" s="7"/>
      <c r="GU547" s="7"/>
      <c r="GV547" s="7"/>
      <c r="GW547" s="7"/>
      <c r="GX547" s="7"/>
      <c r="GY547" s="7"/>
      <c r="GZ547" s="7"/>
      <c r="HA547" s="7"/>
      <c r="HB547" s="7"/>
      <c r="HC547" s="7"/>
      <c r="HD547" s="7"/>
      <c r="HE547" s="7"/>
      <c r="HF547" s="7"/>
      <c r="HG547" s="7"/>
      <c r="HH547" s="7"/>
      <c r="HI547" s="7"/>
      <c r="HJ547" s="7"/>
      <c r="HK547" s="7"/>
      <c r="HL547" s="7"/>
      <c r="HM547" s="7"/>
      <c r="HN547" s="7"/>
      <c r="HO547" s="7"/>
      <c r="HP547" s="7"/>
      <c r="HQ547" s="7"/>
      <c r="HR547" s="7"/>
      <c r="HS547" s="7"/>
      <c r="HT547" s="7"/>
      <c r="HU547" s="7"/>
      <c r="HV547" s="7"/>
      <c r="HW547" s="7"/>
      <c r="HX547" s="7"/>
      <c r="HY547" s="7"/>
      <c r="HZ547" s="7"/>
      <c r="IA547" s="7"/>
      <c r="IB547" s="7"/>
      <c r="IC547" s="7"/>
      <c r="ID547" s="7"/>
      <c r="IE547" s="7"/>
      <c r="IF547" s="7"/>
      <c r="IG547" s="7"/>
      <c r="IH547" s="7"/>
      <c r="II547" s="7"/>
      <c r="IJ547" s="7"/>
      <c r="IK547" s="7"/>
      <c r="IL547" s="7"/>
      <c r="IM547" s="7"/>
      <c r="IN547" s="7"/>
      <c r="IO547" s="7"/>
      <c r="IP547" s="7"/>
      <c r="IQ547" s="7"/>
      <c r="IR547" s="7"/>
      <c r="IS547" s="7"/>
      <c r="IT547" s="7"/>
      <c r="IU547" s="7"/>
      <c r="IV547" s="7"/>
    </row>
    <row r="548" spans="1:256" s="91" customFormat="1" x14ac:dyDescent="0.25">
      <c r="A548" s="7"/>
      <c r="B548" s="7"/>
      <c r="C548" s="7"/>
      <c r="D548" s="88"/>
      <c r="E548" s="9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  <c r="GI548" s="7"/>
      <c r="GJ548" s="7"/>
      <c r="GK548" s="7"/>
      <c r="GL548" s="7"/>
      <c r="GM548" s="7"/>
      <c r="GN548" s="7"/>
      <c r="GO548" s="7"/>
      <c r="GP548" s="7"/>
      <c r="GQ548" s="7"/>
      <c r="GR548" s="7"/>
      <c r="GS548" s="7"/>
      <c r="GT548" s="7"/>
      <c r="GU548" s="7"/>
      <c r="GV548" s="7"/>
      <c r="GW548" s="7"/>
      <c r="GX548" s="7"/>
      <c r="GY548" s="7"/>
      <c r="GZ548" s="7"/>
      <c r="HA548" s="7"/>
      <c r="HB548" s="7"/>
      <c r="HC548" s="7"/>
      <c r="HD548" s="7"/>
      <c r="HE548" s="7"/>
      <c r="HF548" s="7"/>
      <c r="HG548" s="7"/>
      <c r="HH548" s="7"/>
      <c r="HI548" s="7"/>
      <c r="HJ548" s="7"/>
      <c r="HK548" s="7"/>
      <c r="HL548" s="7"/>
      <c r="HM548" s="7"/>
      <c r="HN548" s="7"/>
      <c r="HO548" s="7"/>
      <c r="HP548" s="7"/>
      <c r="HQ548" s="7"/>
      <c r="HR548" s="7"/>
      <c r="HS548" s="7"/>
      <c r="HT548" s="7"/>
      <c r="HU548" s="7"/>
      <c r="HV548" s="7"/>
      <c r="HW548" s="7"/>
      <c r="HX548" s="7"/>
      <c r="HY548" s="7"/>
      <c r="HZ548" s="7"/>
      <c r="IA548" s="7"/>
      <c r="IB548" s="7"/>
      <c r="IC548" s="7"/>
      <c r="ID548" s="7"/>
      <c r="IE548" s="7"/>
      <c r="IF548" s="7"/>
      <c r="IG548" s="7"/>
      <c r="IH548" s="7"/>
      <c r="II548" s="7"/>
      <c r="IJ548" s="7"/>
      <c r="IK548" s="7"/>
      <c r="IL548" s="7"/>
      <c r="IM548" s="7"/>
      <c r="IN548" s="7"/>
      <c r="IO548" s="7"/>
      <c r="IP548" s="7"/>
      <c r="IQ548" s="7"/>
      <c r="IR548" s="7"/>
      <c r="IS548" s="7"/>
      <c r="IT548" s="7"/>
      <c r="IU548" s="7"/>
      <c r="IV548" s="7"/>
    </row>
    <row r="549" spans="1:256" s="91" customFormat="1" x14ac:dyDescent="0.25">
      <c r="A549" s="7"/>
      <c r="B549" s="7"/>
      <c r="C549" s="7"/>
      <c r="D549" s="88"/>
      <c r="E549" s="9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/>
      <c r="FZ549" s="7"/>
      <c r="GA549" s="7"/>
      <c r="GB549" s="7"/>
      <c r="GC549" s="7"/>
      <c r="GD549" s="7"/>
      <c r="GE549" s="7"/>
      <c r="GF549" s="7"/>
      <c r="GG549" s="7"/>
      <c r="GH549" s="7"/>
      <c r="GI549" s="7"/>
      <c r="GJ549" s="7"/>
      <c r="GK549" s="7"/>
      <c r="GL549" s="7"/>
      <c r="GM549" s="7"/>
      <c r="GN549" s="7"/>
      <c r="GO549" s="7"/>
      <c r="GP549" s="7"/>
      <c r="GQ549" s="7"/>
      <c r="GR549" s="7"/>
      <c r="GS549" s="7"/>
      <c r="GT549" s="7"/>
      <c r="GU549" s="7"/>
      <c r="GV549" s="7"/>
      <c r="GW549" s="7"/>
      <c r="GX549" s="7"/>
      <c r="GY549" s="7"/>
      <c r="GZ549" s="7"/>
      <c r="HA549" s="7"/>
      <c r="HB549" s="7"/>
      <c r="HC549" s="7"/>
      <c r="HD549" s="7"/>
      <c r="HE549" s="7"/>
      <c r="HF549" s="7"/>
      <c r="HG549" s="7"/>
      <c r="HH549" s="7"/>
      <c r="HI549" s="7"/>
      <c r="HJ549" s="7"/>
      <c r="HK549" s="7"/>
      <c r="HL549" s="7"/>
      <c r="HM549" s="7"/>
      <c r="HN549" s="7"/>
      <c r="HO549" s="7"/>
      <c r="HP549" s="7"/>
      <c r="HQ549" s="7"/>
      <c r="HR549" s="7"/>
      <c r="HS549" s="7"/>
      <c r="HT549" s="7"/>
      <c r="HU549" s="7"/>
      <c r="HV549" s="7"/>
      <c r="HW549" s="7"/>
      <c r="HX549" s="7"/>
      <c r="HY549" s="7"/>
      <c r="HZ549" s="7"/>
      <c r="IA549" s="7"/>
      <c r="IB549" s="7"/>
      <c r="IC549" s="7"/>
      <c r="ID549" s="7"/>
      <c r="IE549" s="7"/>
      <c r="IF549" s="7"/>
      <c r="IG549" s="7"/>
      <c r="IH549" s="7"/>
      <c r="II549" s="7"/>
      <c r="IJ549" s="7"/>
      <c r="IK549" s="7"/>
      <c r="IL549" s="7"/>
      <c r="IM549" s="7"/>
      <c r="IN549" s="7"/>
      <c r="IO549" s="7"/>
      <c r="IP549" s="7"/>
      <c r="IQ549" s="7"/>
      <c r="IR549" s="7"/>
      <c r="IS549" s="7"/>
      <c r="IT549" s="7"/>
      <c r="IU549" s="7"/>
      <c r="IV549" s="7"/>
    </row>
    <row r="550" spans="1:256" s="91" customFormat="1" x14ac:dyDescent="0.25">
      <c r="A550" s="7"/>
      <c r="B550" s="7"/>
      <c r="C550" s="7"/>
      <c r="D550" s="88"/>
      <c r="E550" s="9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  <c r="GI550" s="7"/>
      <c r="GJ550" s="7"/>
      <c r="GK550" s="7"/>
      <c r="GL550" s="7"/>
      <c r="GM550" s="7"/>
      <c r="GN550" s="7"/>
      <c r="GO550" s="7"/>
      <c r="GP550" s="7"/>
      <c r="GQ550" s="7"/>
      <c r="GR550" s="7"/>
      <c r="GS550" s="7"/>
      <c r="GT550" s="7"/>
      <c r="GU550" s="7"/>
      <c r="GV550" s="7"/>
      <c r="GW550" s="7"/>
      <c r="GX550" s="7"/>
      <c r="GY550" s="7"/>
      <c r="GZ550" s="7"/>
      <c r="HA550" s="7"/>
      <c r="HB550" s="7"/>
      <c r="HC550" s="7"/>
      <c r="HD550" s="7"/>
      <c r="HE550" s="7"/>
      <c r="HF550" s="7"/>
      <c r="HG550" s="7"/>
      <c r="HH550" s="7"/>
      <c r="HI550" s="7"/>
      <c r="HJ550" s="7"/>
      <c r="HK550" s="7"/>
      <c r="HL550" s="7"/>
      <c r="HM550" s="7"/>
      <c r="HN550" s="7"/>
      <c r="HO550" s="7"/>
      <c r="HP550" s="7"/>
      <c r="HQ550" s="7"/>
      <c r="HR550" s="7"/>
      <c r="HS550" s="7"/>
      <c r="HT550" s="7"/>
      <c r="HU550" s="7"/>
      <c r="HV550" s="7"/>
      <c r="HW550" s="7"/>
      <c r="HX550" s="7"/>
      <c r="HY550" s="7"/>
      <c r="HZ550" s="7"/>
      <c r="IA550" s="7"/>
      <c r="IB550" s="7"/>
      <c r="IC550" s="7"/>
      <c r="ID550" s="7"/>
      <c r="IE550" s="7"/>
      <c r="IF550" s="7"/>
      <c r="IG550" s="7"/>
      <c r="IH550" s="7"/>
      <c r="II550" s="7"/>
      <c r="IJ550" s="7"/>
      <c r="IK550" s="7"/>
      <c r="IL550" s="7"/>
      <c r="IM550" s="7"/>
      <c r="IN550" s="7"/>
      <c r="IO550" s="7"/>
      <c r="IP550" s="7"/>
      <c r="IQ550" s="7"/>
      <c r="IR550" s="7"/>
      <c r="IS550" s="7"/>
      <c r="IT550" s="7"/>
      <c r="IU550" s="7"/>
      <c r="IV550" s="7"/>
    </row>
    <row r="551" spans="1:256" s="91" customFormat="1" x14ac:dyDescent="0.25">
      <c r="A551" s="7"/>
      <c r="B551" s="7"/>
      <c r="C551" s="7"/>
      <c r="D551" s="88"/>
      <c r="E551" s="9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  <c r="GJ551" s="7"/>
      <c r="GK551" s="7"/>
      <c r="GL551" s="7"/>
      <c r="GM551" s="7"/>
      <c r="GN551" s="7"/>
      <c r="GO551" s="7"/>
      <c r="GP551" s="7"/>
      <c r="GQ551" s="7"/>
      <c r="GR551" s="7"/>
      <c r="GS551" s="7"/>
      <c r="GT551" s="7"/>
      <c r="GU551" s="7"/>
      <c r="GV551" s="7"/>
      <c r="GW551" s="7"/>
      <c r="GX551" s="7"/>
      <c r="GY551" s="7"/>
      <c r="GZ551" s="7"/>
      <c r="HA551" s="7"/>
      <c r="HB551" s="7"/>
      <c r="HC551" s="7"/>
      <c r="HD551" s="7"/>
      <c r="HE551" s="7"/>
      <c r="HF551" s="7"/>
      <c r="HG551" s="7"/>
      <c r="HH551" s="7"/>
      <c r="HI551" s="7"/>
      <c r="HJ551" s="7"/>
      <c r="HK551" s="7"/>
      <c r="HL551" s="7"/>
      <c r="HM551" s="7"/>
      <c r="HN551" s="7"/>
      <c r="HO551" s="7"/>
      <c r="HP551" s="7"/>
      <c r="HQ551" s="7"/>
      <c r="HR551" s="7"/>
      <c r="HS551" s="7"/>
      <c r="HT551" s="7"/>
      <c r="HU551" s="7"/>
      <c r="HV551" s="7"/>
      <c r="HW551" s="7"/>
      <c r="HX551" s="7"/>
      <c r="HY551" s="7"/>
      <c r="HZ551" s="7"/>
      <c r="IA551" s="7"/>
      <c r="IB551" s="7"/>
      <c r="IC551" s="7"/>
      <c r="ID551" s="7"/>
      <c r="IE551" s="7"/>
      <c r="IF551" s="7"/>
      <c r="IG551" s="7"/>
      <c r="IH551" s="7"/>
      <c r="II551" s="7"/>
      <c r="IJ551" s="7"/>
      <c r="IK551" s="7"/>
      <c r="IL551" s="7"/>
      <c r="IM551" s="7"/>
      <c r="IN551" s="7"/>
      <c r="IO551" s="7"/>
      <c r="IP551" s="7"/>
      <c r="IQ551" s="7"/>
      <c r="IR551" s="7"/>
      <c r="IS551" s="7"/>
      <c r="IT551" s="7"/>
      <c r="IU551" s="7"/>
      <c r="IV551" s="7"/>
    </row>
    <row r="552" spans="1:256" s="91" customFormat="1" x14ac:dyDescent="0.25">
      <c r="A552" s="7"/>
      <c r="B552" s="7"/>
      <c r="C552" s="7"/>
      <c r="D552" s="88"/>
      <c r="E552" s="9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  <c r="GI552" s="7"/>
      <c r="GJ552" s="7"/>
      <c r="GK552" s="7"/>
      <c r="GL552" s="7"/>
      <c r="GM552" s="7"/>
      <c r="GN552" s="7"/>
      <c r="GO552" s="7"/>
      <c r="GP552" s="7"/>
      <c r="GQ552" s="7"/>
      <c r="GR552" s="7"/>
      <c r="GS552" s="7"/>
      <c r="GT552" s="7"/>
      <c r="GU552" s="7"/>
      <c r="GV552" s="7"/>
      <c r="GW552" s="7"/>
      <c r="GX552" s="7"/>
      <c r="GY552" s="7"/>
      <c r="GZ552" s="7"/>
      <c r="HA552" s="7"/>
      <c r="HB552" s="7"/>
      <c r="HC552" s="7"/>
      <c r="HD552" s="7"/>
      <c r="HE552" s="7"/>
      <c r="HF552" s="7"/>
      <c r="HG552" s="7"/>
      <c r="HH552" s="7"/>
      <c r="HI552" s="7"/>
      <c r="HJ552" s="7"/>
      <c r="HK552" s="7"/>
      <c r="HL552" s="7"/>
      <c r="HM552" s="7"/>
      <c r="HN552" s="7"/>
      <c r="HO552" s="7"/>
      <c r="HP552" s="7"/>
      <c r="HQ552" s="7"/>
      <c r="HR552" s="7"/>
      <c r="HS552" s="7"/>
      <c r="HT552" s="7"/>
      <c r="HU552" s="7"/>
      <c r="HV552" s="7"/>
      <c r="HW552" s="7"/>
      <c r="HX552" s="7"/>
      <c r="HY552" s="7"/>
      <c r="HZ552" s="7"/>
      <c r="IA552" s="7"/>
      <c r="IB552" s="7"/>
      <c r="IC552" s="7"/>
      <c r="ID552" s="7"/>
      <c r="IE552" s="7"/>
      <c r="IF552" s="7"/>
      <c r="IG552" s="7"/>
      <c r="IH552" s="7"/>
      <c r="II552" s="7"/>
      <c r="IJ552" s="7"/>
      <c r="IK552" s="7"/>
      <c r="IL552" s="7"/>
      <c r="IM552" s="7"/>
      <c r="IN552" s="7"/>
      <c r="IO552" s="7"/>
      <c r="IP552" s="7"/>
      <c r="IQ552" s="7"/>
      <c r="IR552" s="7"/>
      <c r="IS552" s="7"/>
      <c r="IT552" s="7"/>
      <c r="IU552" s="7"/>
      <c r="IV552" s="7"/>
    </row>
    <row r="553" spans="1:256" s="91" customFormat="1" x14ac:dyDescent="0.25">
      <c r="A553" s="7"/>
      <c r="B553" s="7"/>
      <c r="C553" s="7"/>
      <c r="D553" s="88"/>
      <c r="E553" s="9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  <c r="GJ553" s="7"/>
      <c r="GK553" s="7"/>
      <c r="GL553" s="7"/>
      <c r="GM553" s="7"/>
      <c r="GN553" s="7"/>
      <c r="GO553" s="7"/>
      <c r="GP553" s="7"/>
      <c r="GQ553" s="7"/>
      <c r="GR553" s="7"/>
      <c r="GS553" s="7"/>
      <c r="GT553" s="7"/>
      <c r="GU553" s="7"/>
      <c r="GV553" s="7"/>
      <c r="GW553" s="7"/>
      <c r="GX553" s="7"/>
      <c r="GY553" s="7"/>
      <c r="GZ553" s="7"/>
      <c r="HA553" s="7"/>
      <c r="HB553" s="7"/>
      <c r="HC553" s="7"/>
      <c r="HD553" s="7"/>
      <c r="HE553" s="7"/>
      <c r="HF553" s="7"/>
      <c r="HG553" s="7"/>
      <c r="HH553" s="7"/>
      <c r="HI553" s="7"/>
      <c r="HJ553" s="7"/>
      <c r="HK553" s="7"/>
      <c r="HL553" s="7"/>
      <c r="HM553" s="7"/>
      <c r="HN553" s="7"/>
      <c r="HO553" s="7"/>
      <c r="HP553" s="7"/>
      <c r="HQ553" s="7"/>
      <c r="HR553" s="7"/>
      <c r="HS553" s="7"/>
      <c r="HT553" s="7"/>
      <c r="HU553" s="7"/>
      <c r="HV553" s="7"/>
      <c r="HW553" s="7"/>
      <c r="HX553" s="7"/>
      <c r="HY553" s="7"/>
      <c r="HZ553" s="7"/>
      <c r="IA553" s="7"/>
      <c r="IB553" s="7"/>
      <c r="IC553" s="7"/>
      <c r="ID553" s="7"/>
      <c r="IE553" s="7"/>
      <c r="IF553" s="7"/>
      <c r="IG553" s="7"/>
      <c r="IH553" s="7"/>
      <c r="II553" s="7"/>
      <c r="IJ553" s="7"/>
      <c r="IK553" s="7"/>
      <c r="IL553" s="7"/>
      <c r="IM553" s="7"/>
      <c r="IN553" s="7"/>
      <c r="IO553" s="7"/>
      <c r="IP553" s="7"/>
      <c r="IQ553" s="7"/>
      <c r="IR553" s="7"/>
      <c r="IS553" s="7"/>
      <c r="IT553" s="7"/>
      <c r="IU553" s="7"/>
      <c r="IV553" s="7"/>
    </row>
    <row r="554" spans="1:256" s="91" customFormat="1" x14ac:dyDescent="0.25">
      <c r="A554" s="7"/>
      <c r="B554" s="7"/>
      <c r="C554" s="7"/>
      <c r="D554" s="88"/>
      <c r="E554" s="9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  <c r="GI554" s="7"/>
      <c r="GJ554" s="7"/>
      <c r="GK554" s="7"/>
      <c r="GL554" s="7"/>
      <c r="GM554" s="7"/>
      <c r="GN554" s="7"/>
      <c r="GO554" s="7"/>
      <c r="GP554" s="7"/>
      <c r="GQ554" s="7"/>
      <c r="GR554" s="7"/>
      <c r="GS554" s="7"/>
      <c r="GT554" s="7"/>
      <c r="GU554" s="7"/>
      <c r="GV554" s="7"/>
      <c r="GW554" s="7"/>
      <c r="GX554" s="7"/>
      <c r="GY554" s="7"/>
      <c r="GZ554" s="7"/>
      <c r="HA554" s="7"/>
      <c r="HB554" s="7"/>
      <c r="HC554" s="7"/>
      <c r="HD554" s="7"/>
      <c r="HE554" s="7"/>
      <c r="HF554" s="7"/>
      <c r="HG554" s="7"/>
      <c r="HH554" s="7"/>
      <c r="HI554" s="7"/>
      <c r="HJ554" s="7"/>
      <c r="HK554" s="7"/>
      <c r="HL554" s="7"/>
      <c r="HM554" s="7"/>
      <c r="HN554" s="7"/>
      <c r="HO554" s="7"/>
      <c r="HP554" s="7"/>
      <c r="HQ554" s="7"/>
      <c r="HR554" s="7"/>
      <c r="HS554" s="7"/>
      <c r="HT554" s="7"/>
      <c r="HU554" s="7"/>
      <c r="HV554" s="7"/>
      <c r="HW554" s="7"/>
      <c r="HX554" s="7"/>
      <c r="HY554" s="7"/>
      <c r="HZ554" s="7"/>
      <c r="IA554" s="7"/>
      <c r="IB554" s="7"/>
      <c r="IC554" s="7"/>
      <c r="ID554" s="7"/>
      <c r="IE554" s="7"/>
      <c r="IF554" s="7"/>
      <c r="IG554" s="7"/>
      <c r="IH554" s="7"/>
      <c r="II554" s="7"/>
      <c r="IJ554" s="7"/>
      <c r="IK554" s="7"/>
      <c r="IL554" s="7"/>
      <c r="IM554" s="7"/>
      <c r="IN554" s="7"/>
      <c r="IO554" s="7"/>
      <c r="IP554" s="7"/>
      <c r="IQ554" s="7"/>
      <c r="IR554" s="7"/>
      <c r="IS554" s="7"/>
      <c r="IT554" s="7"/>
      <c r="IU554" s="7"/>
      <c r="IV554" s="7"/>
    </row>
    <row r="555" spans="1:256" s="91" customFormat="1" x14ac:dyDescent="0.25">
      <c r="A555" s="7"/>
      <c r="B555" s="7"/>
      <c r="C555" s="7"/>
      <c r="D555" s="88"/>
      <c r="E555" s="9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/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/>
      <c r="FZ555" s="7"/>
      <c r="GA555" s="7"/>
      <c r="GB555" s="7"/>
      <c r="GC555" s="7"/>
      <c r="GD555" s="7"/>
      <c r="GE555" s="7"/>
      <c r="GF555" s="7"/>
      <c r="GG555" s="7"/>
      <c r="GH555" s="7"/>
      <c r="GI555" s="7"/>
      <c r="GJ555" s="7"/>
      <c r="GK555" s="7"/>
      <c r="GL555" s="7"/>
      <c r="GM555" s="7"/>
      <c r="GN555" s="7"/>
      <c r="GO555" s="7"/>
      <c r="GP555" s="7"/>
      <c r="GQ555" s="7"/>
      <c r="GR555" s="7"/>
      <c r="GS555" s="7"/>
      <c r="GT555" s="7"/>
      <c r="GU555" s="7"/>
      <c r="GV555" s="7"/>
      <c r="GW555" s="7"/>
      <c r="GX555" s="7"/>
      <c r="GY555" s="7"/>
      <c r="GZ555" s="7"/>
      <c r="HA555" s="7"/>
      <c r="HB555" s="7"/>
      <c r="HC555" s="7"/>
      <c r="HD555" s="7"/>
      <c r="HE555" s="7"/>
      <c r="HF555" s="7"/>
      <c r="HG555" s="7"/>
      <c r="HH555" s="7"/>
      <c r="HI555" s="7"/>
      <c r="HJ555" s="7"/>
      <c r="HK555" s="7"/>
      <c r="HL555" s="7"/>
      <c r="HM555" s="7"/>
      <c r="HN555" s="7"/>
      <c r="HO555" s="7"/>
      <c r="HP555" s="7"/>
      <c r="HQ555" s="7"/>
      <c r="HR555" s="7"/>
      <c r="HS555" s="7"/>
      <c r="HT555" s="7"/>
      <c r="HU555" s="7"/>
      <c r="HV555" s="7"/>
      <c r="HW555" s="7"/>
      <c r="HX555" s="7"/>
      <c r="HY555" s="7"/>
      <c r="HZ555" s="7"/>
      <c r="IA555" s="7"/>
      <c r="IB555" s="7"/>
      <c r="IC555" s="7"/>
      <c r="ID555" s="7"/>
      <c r="IE555" s="7"/>
      <c r="IF555" s="7"/>
      <c r="IG555" s="7"/>
      <c r="IH555" s="7"/>
      <c r="II555" s="7"/>
      <c r="IJ555" s="7"/>
      <c r="IK555" s="7"/>
      <c r="IL555" s="7"/>
      <c r="IM555" s="7"/>
      <c r="IN555" s="7"/>
      <c r="IO555" s="7"/>
      <c r="IP555" s="7"/>
      <c r="IQ555" s="7"/>
      <c r="IR555" s="7"/>
      <c r="IS555" s="7"/>
      <c r="IT555" s="7"/>
      <c r="IU555" s="7"/>
      <c r="IV555" s="7"/>
    </row>
    <row r="556" spans="1:256" s="91" customFormat="1" x14ac:dyDescent="0.25">
      <c r="A556" s="7"/>
      <c r="B556" s="7"/>
      <c r="C556" s="7"/>
      <c r="D556" s="88"/>
      <c r="E556" s="9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/>
      <c r="GS556" s="7"/>
      <c r="GT556" s="7"/>
      <c r="GU556" s="7"/>
      <c r="GV556" s="7"/>
      <c r="GW556" s="7"/>
      <c r="GX556" s="7"/>
      <c r="GY556" s="7"/>
      <c r="GZ556" s="7"/>
      <c r="HA556" s="7"/>
      <c r="HB556" s="7"/>
      <c r="HC556" s="7"/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  <c r="IC556" s="7"/>
      <c r="ID556" s="7"/>
      <c r="IE556" s="7"/>
      <c r="IF556" s="7"/>
      <c r="IG556" s="7"/>
      <c r="IH556" s="7"/>
      <c r="II556" s="7"/>
      <c r="IJ556" s="7"/>
      <c r="IK556" s="7"/>
      <c r="IL556" s="7"/>
      <c r="IM556" s="7"/>
      <c r="IN556" s="7"/>
      <c r="IO556" s="7"/>
      <c r="IP556" s="7"/>
      <c r="IQ556" s="7"/>
      <c r="IR556" s="7"/>
      <c r="IS556" s="7"/>
      <c r="IT556" s="7"/>
      <c r="IU556" s="7"/>
      <c r="IV556" s="7"/>
    </row>
    <row r="557" spans="1:256" s="91" customFormat="1" x14ac:dyDescent="0.25">
      <c r="A557" s="7"/>
      <c r="B557" s="7"/>
      <c r="C557" s="7"/>
      <c r="D557" s="88"/>
      <c r="E557" s="9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  <c r="GJ557" s="7"/>
      <c r="GK557" s="7"/>
      <c r="GL557" s="7"/>
      <c r="GM557" s="7"/>
      <c r="GN557" s="7"/>
      <c r="GO557" s="7"/>
      <c r="GP557" s="7"/>
      <c r="GQ557" s="7"/>
      <c r="GR557" s="7"/>
      <c r="GS557" s="7"/>
      <c r="GT557" s="7"/>
      <c r="GU557" s="7"/>
      <c r="GV557" s="7"/>
      <c r="GW557" s="7"/>
      <c r="GX557" s="7"/>
      <c r="GY557" s="7"/>
      <c r="GZ557" s="7"/>
      <c r="HA557" s="7"/>
      <c r="HB557" s="7"/>
      <c r="HC557" s="7"/>
      <c r="HD557" s="7"/>
      <c r="HE557" s="7"/>
      <c r="HF557" s="7"/>
      <c r="HG557" s="7"/>
      <c r="HH557" s="7"/>
      <c r="HI557" s="7"/>
      <c r="HJ557" s="7"/>
      <c r="HK557" s="7"/>
      <c r="HL557" s="7"/>
      <c r="HM557" s="7"/>
      <c r="HN557" s="7"/>
      <c r="HO557" s="7"/>
      <c r="HP557" s="7"/>
      <c r="HQ557" s="7"/>
      <c r="HR557" s="7"/>
      <c r="HS557" s="7"/>
      <c r="HT557" s="7"/>
      <c r="HU557" s="7"/>
      <c r="HV557" s="7"/>
      <c r="HW557" s="7"/>
      <c r="HX557" s="7"/>
      <c r="HY557" s="7"/>
      <c r="HZ557" s="7"/>
      <c r="IA557" s="7"/>
      <c r="IB557" s="7"/>
      <c r="IC557" s="7"/>
      <c r="ID557" s="7"/>
      <c r="IE557" s="7"/>
      <c r="IF557" s="7"/>
      <c r="IG557" s="7"/>
      <c r="IH557" s="7"/>
      <c r="II557" s="7"/>
      <c r="IJ557" s="7"/>
      <c r="IK557" s="7"/>
      <c r="IL557" s="7"/>
      <c r="IM557" s="7"/>
      <c r="IN557" s="7"/>
      <c r="IO557" s="7"/>
      <c r="IP557" s="7"/>
      <c r="IQ557" s="7"/>
      <c r="IR557" s="7"/>
      <c r="IS557" s="7"/>
      <c r="IT557" s="7"/>
      <c r="IU557" s="7"/>
      <c r="IV557" s="7"/>
    </row>
    <row r="558" spans="1:256" s="91" customFormat="1" x14ac:dyDescent="0.25">
      <c r="A558" s="7"/>
      <c r="B558" s="7"/>
      <c r="C558" s="7"/>
      <c r="D558" s="88"/>
      <c r="E558" s="9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  <c r="GI558" s="7"/>
      <c r="GJ558" s="7"/>
      <c r="GK558" s="7"/>
      <c r="GL558" s="7"/>
      <c r="GM558" s="7"/>
      <c r="GN558" s="7"/>
      <c r="GO558" s="7"/>
      <c r="GP558" s="7"/>
      <c r="GQ558" s="7"/>
      <c r="GR558" s="7"/>
      <c r="GS558" s="7"/>
      <c r="GT558" s="7"/>
      <c r="GU558" s="7"/>
      <c r="GV558" s="7"/>
      <c r="GW558" s="7"/>
      <c r="GX558" s="7"/>
      <c r="GY558" s="7"/>
      <c r="GZ558" s="7"/>
      <c r="HA558" s="7"/>
      <c r="HB558" s="7"/>
      <c r="HC558" s="7"/>
      <c r="HD558" s="7"/>
      <c r="HE558" s="7"/>
      <c r="HF558" s="7"/>
      <c r="HG558" s="7"/>
      <c r="HH558" s="7"/>
      <c r="HI558" s="7"/>
      <c r="HJ558" s="7"/>
      <c r="HK558" s="7"/>
      <c r="HL558" s="7"/>
      <c r="HM558" s="7"/>
      <c r="HN558" s="7"/>
      <c r="HO558" s="7"/>
      <c r="HP558" s="7"/>
      <c r="HQ558" s="7"/>
      <c r="HR558" s="7"/>
      <c r="HS558" s="7"/>
      <c r="HT558" s="7"/>
      <c r="HU558" s="7"/>
      <c r="HV558" s="7"/>
      <c r="HW558" s="7"/>
      <c r="HX558" s="7"/>
      <c r="HY558" s="7"/>
      <c r="HZ558" s="7"/>
      <c r="IA558" s="7"/>
      <c r="IB558" s="7"/>
      <c r="IC558" s="7"/>
      <c r="ID558" s="7"/>
      <c r="IE558" s="7"/>
      <c r="IF558" s="7"/>
      <c r="IG558" s="7"/>
      <c r="IH558" s="7"/>
      <c r="II558" s="7"/>
      <c r="IJ558" s="7"/>
      <c r="IK558" s="7"/>
      <c r="IL558" s="7"/>
      <c r="IM558" s="7"/>
      <c r="IN558" s="7"/>
      <c r="IO558" s="7"/>
      <c r="IP558" s="7"/>
      <c r="IQ558" s="7"/>
      <c r="IR558" s="7"/>
      <c r="IS558" s="7"/>
      <c r="IT558" s="7"/>
      <c r="IU558" s="7"/>
      <c r="IV558" s="7"/>
    </row>
    <row r="559" spans="1:256" s="91" customFormat="1" x14ac:dyDescent="0.25">
      <c r="A559" s="7"/>
      <c r="B559" s="7"/>
      <c r="C559" s="7"/>
      <c r="D559" s="88"/>
      <c r="E559" s="9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/>
      <c r="FZ559" s="7"/>
      <c r="GA559" s="7"/>
      <c r="GB559" s="7"/>
      <c r="GC559" s="7"/>
      <c r="GD559" s="7"/>
      <c r="GE559" s="7"/>
      <c r="GF559" s="7"/>
      <c r="GG559" s="7"/>
      <c r="GH559" s="7"/>
      <c r="GI559" s="7"/>
      <c r="GJ559" s="7"/>
      <c r="GK559" s="7"/>
      <c r="GL559" s="7"/>
      <c r="GM559" s="7"/>
      <c r="GN559" s="7"/>
      <c r="GO559" s="7"/>
      <c r="GP559" s="7"/>
      <c r="GQ559" s="7"/>
      <c r="GR559" s="7"/>
      <c r="GS559" s="7"/>
      <c r="GT559" s="7"/>
      <c r="GU559" s="7"/>
      <c r="GV559" s="7"/>
      <c r="GW559" s="7"/>
      <c r="GX559" s="7"/>
      <c r="GY559" s="7"/>
      <c r="GZ559" s="7"/>
      <c r="HA559" s="7"/>
      <c r="HB559" s="7"/>
      <c r="HC559" s="7"/>
      <c r="HD559" s="7"/>
      <c r="HE559" s="7"/>
      <c r="HF559" s="7"/>
      <c r="HG559" s="7"/>
      <c r="HH559" s="7"/>
      <c r="HI559" s="7"/>
      <c r="HJ559" s="7"/>
      <c r="HK559" s="7"/>
      <c r="HL559" s="7"/>
      <c r="HM559" s="7"/>
      <c r="HN559" s="7"/>
      <c r="HO559" s="7"/>
      <c r="HP559" s="7"/>
      <c r="HQ559" s="7"/>
      <c r="HR559" s="7"/>
      <c r="HS559" s="7"/>
      <c r="HT559" s="7"/>
      <c r="HU559" s="7"/>
      <c r="HV559" s="7"/>
      <c r="HW559" s="7"/>
      <c r="HX559" s="7"/>
      <c r="HY559" s="7"/>
      <c r="HZ559" s="7"/>
      <c r="IA559" s="7"/>
      <c r="IB559" s="7"/>
      <c r="IC559" s="7"/>
      <c r="ID559" s="7"/>
      <c r="IE559" s="7"/>
      <c r="IF559" s="7"/>
      <c r="IG559" s="7"/>
      <c r="IH559" s="7"/>
      <c r="II559" s="7"/>
      <c r="IJ559" s="7"/>
      <c r="IK559" s="7"/>
      <c r="IL559" s="7"/>
      <c r="IM559" s="7"/>
      <c r="IN559" s="7"/>
      <c r="IO559" s="7"/>
      <c r="IP559" s="7"/>
      <c r="IQ559" s="7"/>
      <c r="IR559" s="7"/>
      <c r="IS559" s="7"/>
      <c r="IT559" s="7"/>
      <c r="IU559" s="7"/>
      <c r="IV559" s="7"/>
    </row>
    <row r="560" spans="1:256" s="91" customFormat="1" x14ac:dyDescent="0.25">
      <c r="A560" s="7"/>
      <c r="B560" s="7"/>
      <c r="C560" s="7"/>
      <c r="D560" s="88"/>
      <c r="E560" s="9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  <c r="GI560" s="7"/>
      <c r="GJ560" s="7"/>
      <c r="GK560" s="7"/>
      <c r="GL560" s="7"/>
      <c r="GM560" s="7"/>
      <c r="GN560" s="7"/>
      <c r="GO560" s="7"/>
      <c r="GP560" s="7"/>
      <c r="GQ560" s="7"/>
      <c r="GR560" s="7"/>
      <c r="GS560" s="7"/>
      <c r="GT560" s="7"/>
      <c r="GU560" s="7"/>
      <c r="GV560" s="7"/>
      <c r="GW560" s="7"/>
      <c r="GX560" s="7"/>
      <c r="GY560" s="7"/>
      <c r="GZ560" s="7"/>
      <c r="HA560" s="7"/>
      <c r="HB560" s="7"/>
      <c r="HC560" s="7"/>
      <c r="HD560" s="7"/>
      <c r="HE560" s="7"/>
      <c r="HF560" s="7"/>
      <c r="HG560" s="7"/>
      <c r="HH560" s="7"/>
      <c r="HI560" s="7"/>
      <c r="HJ560" s="7"/>
      <c r="HK560" s="7"/>
      <c r="HL560" s="7"/>
      <c r="HM560" s="7"/>
      <c r="HN560" s="7"/>
      <c r="HO560" s="7"/>
      <c r="HP560" s="7"/>
      <c r="HQ560" s="7"/>
      <c r="HR560" s="7"/>
      <c r="HS560" s="7"/>
      <c r="HT560" s="7"/>
      <c r="HU560" s="7"/>
      <c r="HV560" s="7"/>
      <c r="HW560" s="7"/>
      <c r="HX560" s="7"/>
      <c r="HY560" s="7"/>
      <c r="HZ560" s="7"/>
      <c r="IA560" s="7"/>
      <c r="IB560" s="7"/>
      <c r="IC560" s="7"/>
      <c r="ID560" s="7"/>
      <c r="IE560" s="7"/>
      <c r="IF560" s="7"/>
      <c r="IG560" s="7"/>
      <c r="IH560" s="7"/>
      <c r="II560" s="7"/>
      <c r="IJ560" s="7"/>
      <c r="IK560" s="7"/>
      <c r="IL560" s="7"/>
      <c r="IM560" s="7"/>
      <c r="IN560" s="7"/>
      <c r="IO560" s="7"/>
      <c r="IP560" s="7"/>
      <c r="IQ560" s="7"/>
      <c r="IR560" s="7"/>
      <c r="IS560" s="7"/>
      <c r="IT560" s="7"/>
      <c r="IU560" s="7"/>
      <c r="IV560" s="7"/>
    </row>
    <row r="561" spans="1:256" s="91" customFormat="1" x14ac:dyDescent="0.25">
      <c r="A561" s="7"/>
      <c r="B561" s="7"/>
      <c r="C561" s="7"/>
      <c r="D561" s="88"/>
      <c r="E561" s="9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/>
      <c r="FZ561" s="7"/>
      <c r="GA561" s="7"/>
      <c r="GB561" s="7"/>
      <c r="GC561" s="7"/>
      <c r="GD561" s="7"/>
      <c r="GE561" s="7"/>
      <c r="GF561" s="7"/>
      <c r="GG561" s="7"/>
      <c r="GH561" s="7"/>
      <c r="GI561" s="7"/>
      <c r="GJ561" s="7"/>
      <c r="GK561" s="7"/>
      <c r="GL561" s="7"/>
      <c r="GM561" s="7"/>
      <c r="GN561" s="7"/>
      <c r="GO561" s="7"/>
      <c r="GP561" s="7"/>
      <c r="GQ561" s="7"/>
      <c r="GR561" s="7"/>
      <c r="GS561" s="7"/>
      <c r="GT561" s="7"/>
      <c r="GU561" s="7"/>
      <c r="GV561" s="7"/>
      <c r="GW561" s="7"/>
      <c r="GX561" s="7"/>
      <c r="GY561" s="7"/>
      <c r="GZ561" s="7"/>
      <c r="HA561" s="7"/>
      <c r="HB561" s="7"/>
      <c r="HC561" s="7"/>
      <c r="HD561" s="7"/>
      <c r="HE561" s="7"/>
      <c r="HF561" s="7"/>
      <c r="HG561" s="7"/>
      <c r="HH561" s="7"/>
      <c r="HI561" s="7"/>
      <c r="HJ561" s="7"/>
      <c r="HK561" s="7"/>
      <c r="HL561" s="7"/>
      <c r="HM561" s="7"/>
      <c r="HN561" s="7"/>
      <c r="HO561" s="7"/>
      <c r="HP561" s="7"/>
      <c r="HQ561" s="7"/>
      <c r="HR561" s="7"/>
      <c r="HS561" s="7"/>
      <c r="HT561" s="7"/>
      <c r="HU561" s="7"/>
      <c r="HV561" s="7"/>
      <c r="HW561" s="7"/>
      <c r="HX561" s="7"/>
      <c r="HY561" s="7"/>
      <c r="HZ561" s="7"/>
      <c r="IA561" s="7"/>
      <c r="IB561" s="7"/>
      <c r="IC561" s="7"/>
      <c r="ID561" s="7"/>
      <c r="IE561" s="7"/>
      <c r="IF561" s="7"/>
      <c r="IG561" s="7"/>
      <c r="IH561" s="7"/>
      <c r="II561" s="7"/>
      <c r="IJ561" s="7"/>
      <c r="IK561" s="7"/>
      <c r="IL561" s="7"/>
      <c r="IM561" s="7"/>
      <c r="IN561" s="7"/>
      <c r="IO561" s="7"/>
      <c r="IP561" s="7"/>
      <c r="IQ561" s="7"/>
      <c r="IR561" s="7"/>
      <c r="IS561" s="7"/>
      <c r="IT561" s="7"/>
      <c r="IU561" s="7"/>
      <c r="IV561" s="7"/>
    </row>
    <row r="562" spans="1:256" s="91" customFormat="1" x14ac:dyDescent="0.25">
      <c r="A562" s="7"/>
      <c r="B562" s="7"/>
      <c r="C562" s="7"/>
      <c r="D562" s="88"/>
      <c r="E562" s="9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/>
      <c r="GS562" s="7"/>
      <c r="GT562" s="7"/>
      <c r="GU562" s="7"/>
      <c r="GV562" s="7"/>
      <c r="GW562" s="7"/>
      <c r="GX562" s="7"/>
      <c r="GY562" s="7"/>
      <c r="GZ562" s="7"/>
      <c r="HA562" s="7"/>
      <c r="HB562" s="7"/>
      <c r="HC562" s="7"/>
      <c r="HD562" s="7"/>
      <c r="HE562" s="7"/>
      <c r="HF562" s="7"/>
      <c r="HG562" s="7"/>
      <c r="HH562" s="7"/>
      <c r="HI562" s="7"/>
      <c r="HJ562" s="7"/>
      <c r="HK562" s="7"/>
      <c r="HL562" s="7"/>
      <c r="HM562" s="7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  <c r="IC562" s="7"/>
      <c r="ID562" s="7"/>
      <c r="IE562" s="7"/>
      <c r="IF562" s="7"/>
      <c r="IG562" s="7"/>
      <c r="IH562" s="7"/>
      <c r="II562" s="7"/>
      <c r="IJ562" s="7"/>
      <c r="IK562" s="7"/>
      <c r="IL562" s="7"/>
      <c r="IM562" s="7"/>
      <c r="IN562" s="7"/>
      <c r="IO562" s="7"/>
      <c r="IP562" s="7"/>
      <c r="IQ562" s="7"/>
      <c r="IR562" s="7"/>
      <c r="IS562" s="7"/>
      <c r="IT562" s="7"/>
      <c r="IU562" s="7"/>
      <c r="IV562" s="7"/>
    </row>
    <row r="563" spans="1:256" s="91" customFormat="1" x14ac:dyDescent="0.25">
      <c r="A563" s="7"/>
      <c r="B563" s="7"/>
      <c r="C563" s="7"/>
      <c r="D563" s="88"/>
      <c r="E563" s="9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/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/>
      <c r="FZ563" s="7"/>
      <c r="GA563" s="7"/>
      <c r="GB563" s="7"/>
      <c r="GC563" s="7"/>
      <c r="GD563" s="7"/>
      <c r="GE563" s="7"/>
      <c r="GF563" s="7"/>
      <c r="GG563" s="7"/>
      <c r="GH563" s="7"/>
      <c r="GI563" s="7"/>
      <c r="GJ563" s="7"/>
      <c r="GK563" s="7"/>
      <c r="GL563" s="7"/>
      <c r="GM563" s="7"/>
      <c r="GN563" s="7"/>
      <c r="GO563" s="7"/>
      <c r="GP563" s="7"/>
      <c r="GQ563" s="7"/>
      <c r="GR563" s="7"/>
      <c r="GS563" s="7"/>
      <c r="GT563" s="7"/>
      <c r="GU563" s="7"/>
      <c r="GV563" s="7"/>
      <c r="GW563" s="7"/>
      <c r="GX563" s="7"/>
      <c r="GY563" s="7"/>
      <c r="GZ563" s="7"/>
      <c r="HA563" s="7"/>
      <c r="HB563" s="7"/>
      <c r="HC563" s="7"/>
      <c r="HD563" s="7"/>
      <c r="HE563" s="7"/>
      <c r="HF563" s="7"/>
      <c r="HG563" s="7"/>
      <c r="HH563" s="7"/>
      <c r="HI563" s="7"/>
      <c r="HJ563" s="7"/>
      <c r="HK563" s="7"/>
      <c r="HL563" s="7"/>
      <c r="HM563" s="7"/>
      <c r="HN563" s="7"/>
      <c r="HO563" s="7"/>
      <c r="HP563" s="7"/>
      <c r="HQ563" s="7"/>
      <c r="HR563" s="7"/>
      <c r="HS563" s="7"/>
      <c r="HT563" s="7"/>
      <c r="HU563" s="7"/>
      <c r="HV563" s="7"/>
      <c r="HW563" s="7"/>
      <c r="HX563" s="7"/>
      <c r="HY563" s="7"/>
      <c r="HZ563" s="7"/>
      <c r="IA563" s="7"/>
      <c r="IB563" s="7"/>
      <c r="IC563" s="7"/>
      <c r="ID563" s="7"/>
      <c r="IE563" s="7"/>
      <c r="IF563" s="7"/>
      <c r="IG563" s="7"/>
      <c r="IH563" s="7"/>
      <c r="II563" s="7"/>
      <c r="IJ563" s="7"/>
      <c r="IK563" s="7"/>
      <c r="IL563" s="7"/>
      <c r="IM563" s="7"/>
      <c r="IN563" s="7"/>
      <c r="IO563" s="7"/>
      <c r="IP563" s="7"/>
      <c r="IQ563" s="7"/>
      <c r="IR563" s="7"/>
      <c r="IS563" s="7"/>
      <c r="IT563" s="7"/>
      <c r="IU563" s="7"/>
      <c r="IV563" s="7"/>
    </row>
    <row r="564" spans="1:256" s="91" customFormat="1" x14ac:dyDescent="0.25">
      <c r="A564" s="7"/>
      <c r="B564" s="7"/>
      <c r="C564" s="7"/>
      <c r="D564" s="88"/>
      <c r="E564" s="9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  <c r="GJ564" s="7"/>
      <c r="GK564" s="7"/>
      <c r="GL564" s="7"/>
      <c r="GM564" s="7"/>
      <c r="GN564" s="7"/>
      <c r="GO564" s="7"/>
      <c r="GP564" s="7"/>
      <c r="GQ564" s="7"/>
      <c r="GR564" s="7"/>
      <c r="GS564" s="7"/>
      <c r="GT564" s="7"/>
      <c r="GU564" s="7"/>
      <c r="GV564" s="7"/>
      <c r="GW564" s="7"/>
      <c r="GX564" s="7"/>
      <c r="GY564" s="7"/>
      <c r="GZ564" s="7"/>
      <c r="HA564" s="7"/>
      <c r="HB564" s="7"/>
      <c r="HC564" s="7"/>
      <c r="HD564" s="7"/>
      <c r="HE564" s="7"/>
      <c r="HF564" s="7"/>
      <c r="HG564" s="7"/>
      <c r="HH564" s="7"/>
      <c r="HI564" s="7"/>
      <c r="HJ564" s="7"/>
      <c r="HK564" s="7"/>
      <c r="HL564" s="7"/>
      <c r="HM564" s="7"/>
      <c r="HN564" s="7"/>
      <c r="HO564" s="7"/>
      <c r="HP564" s="7"/>
      <c r="HQ564" s="7"/>
      <c r="HR564" s="7"/>
      <c r="HS564" s="7"/>
      <c r="HT564" s="7"/>
      <c r="HU564" s="7"/>
      <c r="HV564" s="7"/>
      <c r="HW564" s="7"/>
      <c r="HX564" s="7"/>
      <c r="HY564" s="7"/>
      <c r="HZ564" s="7"/>
      <c r="IA564" s="7"/>
      <c r="IB564" s="7"/>
      <c r="IC564" s="7"/>
      <c r="ID564" s="7"/>
      <c r="IE564" s="7"/>
      <c r="IF564" s="7"/>
      <c r="IG564" s="7"/>
      <c r="IH564" s="7"/>
      <c r="II564" s="7"/>
      <c r="IJ564" s="7"/>
      <c r="IK564" s="7"/>
      <c r="IL564" s="7"/>
      <c r="IM564" s="7"/>
      <c r="IN564" s="7"/>
      <c r="IO564" s="7"/>
      <c r="IP564" s="7"/>
      <c r="IQ564" s="7"/>
      <c r="IR564" s="7"/>
      <c r="IS564" s="7"/>
      <c r="IT564" s="7"/>
      <c r="IU564" s="7"/>
      <c r="IV564" s="7"/>
    </row>
    <row r="565" spans="1:256" s="91" customFormat="1" x14ac:dyDescent="0.25">
      <c r="A565" s="7"/>
      <c r="B565" s="7"/>
      <c r="C565" s="7"/>
      <c r="D565" s="88"/>
      <c r="E565" s="9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  <c r="GJ565" s="7"/>
      <c r="GK565" s="7"/>
      <c r="GL565" s="7"/>
      <c r="GM565" s="7"/>
      <c r="GN565" s="7"/>
      <c r="GO565" s="7"/>
      <c r="GP565" s="7"/>
      <c r="GQ565" s="7"/>
      <c r="GR565" s="7"/>
      <c r="GS565" s="7"/>
      <c r="GT565" s="7"/>
      <c r="GU565" s="7"/>
      <c r="GV565" s="7"/>
      <c r="GW565" s="7"/>
      <c r="GX565" s="7"/>
      <c r="GY565" s="7"/>
      <c r="GZ565" s="7"/>
      <c r="HA565" s="7"/>
      <c r="HB565" s="7"/>
      <c r="HC565" s="7"/>
      <c r="HD565" s="7"/>
      <c r="HE565" s="7"/>
      <c r="HF565" s="7"/>
      <c r="HG565" s="7"/>
      <c r="HH565" s="7"/>
      <c r="HI565" s="7"/>
      <c r="HJ565" s="7"/>
      <c r="HK565" s="7"/>
      <c r="HL565" s="7"/>
      <c r="HM565" s="7"/>
      <c r="HN565" s="7"/>
      <c r="HO565" s="7"/>
      <c r="HP565" s="7"/>
      <c r="HQ565" s="7"/>
      <c r="HR565" s="7"/>
      <c r="HS565" s="7"/>
      <c r="HT565" s="7"/>
      <c r="HU565" s="7"/>
      <c r="HV565" s="7"/>
      <c r="HW565" s="7"/>
      <c r="HX565" s="7"/>
      <c r="HY565" s="7"/>
      <c r="HZ565" s="7"/>
      <c r="IA565" s="7"/>
      <c r="IB565" s="7"/>
      <c r="IC565" s="7"/>
      <c r="ID565" s="7"/>
      <c r="IE565" s="7"/>
      <c r="IF565" s="7"/>
      <c r="IG565" s="7"/>
      <c r="IH565" s="7"/>
      <c r="II565" s="7"/>
      <c r="IJ565" s="7"/>
      <c r="IK565" s="7"/>
      <c r="IL565" s="7"/>
      <c r="IM565" s="7"/>
      <c r="IN565" s="7"/>
      <c r="IO565" s="7"/>
      <c r="IP565" s="7"/>
      <c r="IQ565" s="7"/>
      <c r="IR565" s="7"/>
      <c r="IS565" s="7"/>
      <c r="IT565" s="7"/>
      <c r="IU565" s="7"/>
      <c r="IV565" s="7"/>
    </row>
    <row r="566" spans="1:256" s="91" customFormat="1" x14ac:dyDescent="0.25">
      <c r="A566" s="7"/>
      <c r="B566" s="7"/>
      <c r="C566" s="7"/>
      <c r="D566" s="88"/>
      <c r="E566" s="9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  <c r="GI566" s="7"/>
      <c r="GJ566" s="7"/>
      <c r="GK566" s="7"/>
      <c r="GL566" s="7"/>
      <c r="GM566" s="7"/>
      <c r="GN566" s="7"/>
      <c r="GO566" s="7"/>
      <c r="GP566" s="7"/>
      <c r="GQ566" s="7"/>
      <c r="GR566" s="7"/>
      <c r="GS566" s="7"/>
      <c r="GT566" s="7"/>
      <c r="GU566" s="7"/>
      <c r="GV566" s="7"/>
      <c r="GW566" s="7"/>
      <c r="GX566" s="7"/>
      <c r="GY566" s="7"/>
      <c r="GZ566" s="7"/>
      <c r="HA566" s="7"/>
      <c r="HB566" s="7"/>
      <c r="HC566" s="7"/>
      <c r="HD566" s="7"/>
      <c r="HE566" s="7"/>
      <c r="HF566" s="7"/>
      <c r="HG566" s="7"/>
      <c r="HH566" s="7"/>
      <c r="HI566" s="7"/>
      <c r="HJ566" s="7"/>
      <c r="HK566" s="7"/>
      <c r="HL566" s="7"/>
      <c r="HM566" s="7"/>
      <c r="HN566" s="7"/>
      <c r="HO566" s="7"/>
      <c r="HP566" s="7"/>
      <c r="HQ566" s="7"/>
      <c r="HR566" s="7"/>
      <c r="HS566" s="7"/>
      <c r="HT566" s="7"/>
      <c r="HU566" s="7"/>
      <c r="HV566" s="7"/>
      <c r="HW566" s="7"/>
      <c r="HX566" s="7"/>
      <c r="HY566" s="7"/>
      <c r="HZ566" s="7"/>
      <c r="IA566" s="7"/>
      <c r="IB566" s="7"/>
      <c r="IC566" s="7"/>
      <c r="ID566" s="7"/>
      <c r="IE566" s="7"/>
      <c r="IF566" s="7"/>
      <c r="IG566" s="7"/>
      <c r="IH566" s="7"/>
      <c r="II566" s="7"/>
      <c r="IJ566" s="7"/>
      <c r="IK566" s="7"/>
      <c r="IL566" s="7"/>
      <c r="IM566" s="7"/>
      <c r="IN566" s="7"/>
      <c r="IO566" s="7"/>
      <c r="IP566" s="7"/>
      <c r="IQ566" s="7"/>
      <c r="IR566" s="7"/>
      <c r="IS566" s="7"/>
      <c r="IT566" s="7"/>
      <c r="IU566" s="7"/>
      <c r="IV566" s="7"/>
    </row>
    <row r="567" spans="1:256" s="91" customFormat="1" x14ac:dyDescent="0.25">
      <c r="A567" s="7"/>
      <c r="B567" s="7"/>
      <c r="C567" s="7"/>
      <c r="D567" s="88"/>
      <c r="E567" s="9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/>
      <c r="FZ567" s="7"/>
      <c r="GA567" s="7"/>
      <c r="GB567" s="7"/>
      <c r="GC567" s="7"/>
      <c r="GD567" s="7"/>
      <c r="GE567" s="7"/>
      <c r="GF567" s="7"/>
      <c r="GG567" s="7"/>
      <c r="GH567" s="7"/>
      <c r="GI567" s="7"/>
      <c r="GJ567" s="7"/>
      <c r="GK567" s="7"/>
      <c r="GL567" s="7"/>
      <c r="GM567" s="7"/>
      <c r="GN567" s="7"/>
      <c r="GO567" s="7"/>
      <c r="GP567" s="7"/>
      <c r="GQ567" s="7"/>
      <c r="GR567" s="7"/>
      <c r="GS567" s="7"/>
      <c r="GT567" s="7"/>
      <c r="GU567" s="7"/>
      <c r="GV567" s="7"/>
      <c r="GW567" s="7"/>
      <c r="GX567" s="7"/>
      <c r="GY567" s="7"/>
      <c r="GZ567" s="7"/>
      <c r="HA567" s="7"/>
      <c r="HB567" s="7"/>
      <c r="HC567" s="7"/>
      <c r="HD567" s="7"/>
      <c r="HE567" s="7"/>
      <c r="HF567" s="7"/>
      <c r="HG567" s="7"/>
      <c r="HH567" s="7"/>
      <c r="HI567" s="7"/>
      <c r="HJ567" s="7"/>
      <c r="HK567" s="7"/>
      <c r="HL567" s="7"/>
      <c r="HM567" s="7"/>
      <c r="HN567" s="7"/>
      <c r="HO567" s="7"/>
      <c r="HP567" s="7"/>
      <c r="HQ567" s="7"/>
      <c r="HR567" s="7"/>
      <c r="HS567" s="7"/>
      <c r="HT567" s="7"/>
      <c r="HU567" s="7"/>
      <c r="HV567" s="7"/>
      <c r="HW567" s="7"/>
      <c r="HX567" s="7"/>
      <c r="HY567" s="7"/>
      <c r="HZ567" s="7"/>
      <c r="IA567" s="7"/>
      <c r="IB567" s="7"/>
      <c r="IC567" s="7"/>
      <c r="ID567" s="7"/>
      <c r="IE567" s="7"/>
      <c r="IF567" s="7"/>
      <c r="IG567" s="7"/>
      <c r="IH567" s="7"/>
      <c r="II567" s="7"/>
      <c r="IJ567" s="7"/>
      <c r="IK567" s="7"/>
      <c r="IL567" s="7"/>
      <c r="IM567" s="7"/>
      <c r="IN567" s="7"/>
      <c r="IO567" s="7"/>
      <c r="IP567" s="7"/>
      <c r="IQ567" s="7"/>
      <c r="IR567" s="7"/>
      <c r="IS567" s="7"/>
      <c r="IT567" s="7"/>
      <c r="IU567" s="7"/>
      <c r="IV567" s="7"/>
    </row>
    <row r="568" spans="1:256" s="91" customFormat="1" x14ac:dyDescent="0.25">
      <c r="A568" s="7"/>
      <c r="B568" s="7"/>
      <c r="C568" s="7"/>
      <c r="D568" s="88"/>
      <c r="E568" s="9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  <c r="GI568" s="7"/>
      <c r="GJ568" s="7"/>
      <c r="GK568" s="7"/>
      <c r="GL568" s="7"/>
      <c r="GM568" s="7"/>
      <c r="GN568" s="7"/>
      <c r="GO568" s="7"/>
      <c r="GP568" s="7"/>
      <c r="GQ568" s="7"/>
      <c r="GR568" s="7"/>
      <c r="GS568" s="7"/>
      <c r="GT568" s="7"/>
      <c r="GU568" s="7"/>
      <c r="GV568" s="7"/>
      <c r="GW568" s="7"/>
      <c r="GX568" s="7"/>
      <c r="GY568" s="7"/>
      <c r="GZ568" s="7"/>
      <c r="HA568" s="7"/>
      <c r="HB568" s="7"/>
      <c r="HC568" s="7"/>
      <c r="HD568" s="7"/>
      <c r="HE568" s="7"/>
      <c r="HF568" s="7"/>
      <c r="HG568" s="7"/>
      <c r="HH568" s="7"/>
      <c r="HI568" s="7"/>
      <c r="HJ568" s="7"/>
      <c r="HK568" s="7"/>
      <c r="HL568" s="7"/>
      <c r="HM568" s="7"/>
      <c r="HN568" s="7"/>
      <c r="HO568" s="7"/>
      <c r="HP568" s="7"/>
      <c r="HQ568" s="7"/>
      <c r="HR568" s="7"/>
      <c r="HS568" s="7"/>
      <c r="HT568" s="7"/>
      <c r="HU568" s="7"/>
      <c r="HV568" s="7"/>
      <c r="HW568" s="7"/>
      <c r="HX568" s="7"/>
      <c r="HY568" s="7"/>
      <c r="HZ568" s="7"/>
      <c r="IA568" s="7"/>
      <c r="IB568" s="7"/>
      <c r="IC568" s="7"/>
      <c r="ID568" s="7"/>
      <c r="IE568" s="7"/>
      <c r="IF568" s="7"/>
      <c r="IG568" s="7"/>
      <c r="IH568" s="7"/>
      <c r="II568" s="7"/>
      <c r="IJ568" s="7"/>
      <c r="IK568" s="7"/>
      <c r="IL568" s="7"/>
      <c r="IM568" s="7"/>
      <c r="IN568" s="7"/>
      <c r="IO568" s="7"/>
      <c r="IP568" s="7"/>
      <c r="IQ568" s="7"/>
      <c r="IR568" s="7"/>
      <c r="IS568" s="7"/>
      <c r="IT568" s="7"/>
      <c r="IU568" s="7"/>
      <c r="IV568" s="7"/>
    </row>
    <row r="569" spans="1:256" s="91" customFormat="1" x14ac:dyDescent="0.25">
      <c r="A569" s="7"/>
      <c r="B569" s="7"/>
      <c r="C569" s="7"/>
      <c r="D569" s="88"/>
      <c r="E569" s="9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/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/>
      <c r="FZ569" s="7"/>
      <c r="GA569" s="7"/>
      <c r="GB569" s="7"/>
      <c r="GC569" s="7"/>
      <c r="GD569" s="7"/>
      <c r="GE569" s="7"/>
      <c r="GF569" s="7"/>
      <c r="GG569" s="7"/>
      <c r="GH569" s="7"/>
      <c r="GI569" s="7"/>
      <c r="GJ569" s="7"/>
      <c r="GK569" s="7"/>
      <c r="GL569" s="7"/>
      <c r="GM569" s="7"/>
      <c r="GN569" s="7"/>
      <c r="GO569" s="7"/>
      <c r="GP569" s="7"/>
      <c r="GQ569" s="7"/>
      <c r="GR569" s="7"/>
      <c r="GS569" s="7"/>
      <c r="GT569" s="7"/>
      <c r="GU569" s="7"/>
      <c r="GV569" s="7"/>
      <c r="GW569" s="7"/>
      <c r="GX569" s="7"/>
      <c r="GY569" s="7"/>
      <c r="GZ569" s="7"/>
      <c r="HA569" s="7"/>
      <c r="HB569" s="7"/>
      <c r="HC569" s="7"/>
      <c r="HD569" s="7"/>
      <c r="HE569" s="7"/>
      <c r="HF569" s="7"/>
      <c r="HG569" s="7"/>
      <c r="HH569" s="7"/>
      <c r="HI569" s="7"/>
      <c r="HJ569" s="7"/>
      <c r="HK569" s="7"/>
      <c r="HL569" s="7"/>
      <c r="HM569" s="7"/>
      <c r="HN569" s="7"/>
      <c r="HO569" s="7"/>
      <c r="HP569" s="7"/>
      <c r="HQ569" s="7"/>
      <c r="HR569" s="7"/>
      <c r="HS569" s="7"/>
      <c r="HT569" s="7"/>
      <c r="HU569" s="7"/>
      <c r="HV569" s="7"/>
      <c r="HW569" s="7"/>
      <c r="HX569" s="7"/>
      <c r="HY569" s="7"/>
      <c r="HZ569" s="7"/>
      <c r="IA569" s="7"/>
      <c r="IB569" s="7"/>
      <c r="IC569" s="7"/>
      <c r="ID569" s="7"/>
      <c r="IE569" s="7"/>
      <c r="IF569" s="7"/>
      <c r="IG569" s="7"/>
      <c r="IH569" s="7"/>
      <c r="II569" s="7"/>
      <c r="IJ569" s="7"/>
      <c r="IK569" s="7"/>
      <c r="IL569" s="7"/>
      <c r="IM569" s="7"/>
      <c r="IN569" s="7"/>
      <c r="IO569" s="7"/>
      <c r="IP569" s="7"/>
      <c r="IQ569" s="7"/>
      <c r="IR569" s="7"/>
      <c r="IS569" s="7"/>
      <c r="IT569" s="7"/>
      <c r="IU569" s="7"/>
      <c r="IV569" s="7"/>
    </row>
    <row r="570" spans="1:256" s="91" customFormat="1" x14ac:dyDescent="0.25">
      <c r="A570" s="7"/>
      <c r="B570" s="7"/>
      <c r="C570" s="7"/>
      <c r="D570" s="88"/>
      <c r="E570" s="9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  <c r="GJ570" s="7"/>
      <c r="GK570" s="7"/>
      <c r="GL570" s="7"/>
      <c r="GM570" s="7"/>
      <c r="GN570" s="7"/>
      <c r="GO570" s="7"/>
      <c r="GP570" s="7"/>
      <c r="GQ570" s="7"/>
      <c r="GR570" s="7"/>
      <c r="GS570" s="7"/>
      <c r="GT570" s="7"/>
      <c r="GU570" s="7"/>
      <c r="GV570" s="7"/>
      <c r="GW570" s="7"/>
      <c r="GX570" s="7"/>
      <c r="GY570" s="7"/>
      <c r="GZ570" s="7"/>
      <c r="HA570" s="7"/>
      <c r="HB570" s="7"/>
      <c r="HC570" s="7"/>
      <c r="HD570" s="7"/>
      <c r="HE570" s="7"/>
      <c r="HF570" s="7"/>
      <c r="HG570" s="7"/>
      <c r="HH570" s="7"/>
      <c r="HI570" s="7"/>
      <c r="HJ570" s="7"/>
      <c r="HK570" s="7"/>
      <c r="HL570" s="7"/>
      <c r="HM570" s="7"/>
      <c r="HN570" s="7"/>
      <c r="HO570" s="7"/>
      <c r="HP570" s="7"/>
      <c r="HQ570" s="7"/>
      <c r="HR570" s="7"/>
      <c r="HS570" s="7"/>
      <c r="HT570" s="7"/>
      <c r="HU570" s="7"/>
      <c r="HV570" s="7"/>
      <c r="HW570" s="7"/>
      <c r="HX570" s="7"/>
      <c r="HY570" s="7"/>
      <c r="HZ570" s="7"/>
      <c r="IA570" s="7"/>
      <c r="IB570" s="7"/>
      <c r="IC570" s="7"/>
      <c r="ID570" s="7"/>
      <c r="IE570" s="7"/>
      <c r="IF570" s="7"/>
      <c r="IG570" s="7"/>
      <c r="IH570" s="7"/>
      <c r="II570" s="7"/>
      <c r="IJ570" s="7"/>
      <c r="IK570" s="7"/>
      <c r="IL570" s="7"/>
      <c r="IM570" s="7"/>
      <c r="IN570" s="7"/>
      <c r="IO570" s="7"/>
      <c r="IP570" s="7"/>
      <c r="IQ570" s="7"/>
      <c r="IR570" s="7"/>
      <c r="IS570" s="7"/>
      <c r="IT570" s="7"/>
      <c r="IU570" s="7"/>
      <c r="IV570" s="7"/>
    </row>
    <row r="571" spans="1:256" s="91" customFormat="1" x14ac:dyDescent="0.25">
      <c r="A571" s="7"/>
      <c r="B571" s="7"/>
      <c r="C571" s="7"/>
      <c r="D571" s="88"/>
      <c r="E571" s="9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  <c r="GJ571" s="7"/>
      <c r="GK571" s="7"/>
      <c r="GL571" s="7"/>
      <c r="GM571" s="7"/>
      <c r="GN571" s="7"/>
      <c r="GO571" s="7"/>
      <c r="GP571" s="7"/>
      <c r="GQ571" s="7"/>
      <c r="GR571" s="7"/>
      <c r="GS571" s="7"/>
      <c r="GT571" s="7"/>
      <c r="GU571" s="7"/>
      <c r="GV571" s="7"/>
      <c r="GW571" s="7"/>
      <c r="GX571" s="7"/>
      <c r="GY571" s="7"/>
      <c r="GZ571" s="7"/>
      <c r="HA571" s="7"/>
      <c r="HB571" s="7"/>
      <c r="HC571" s="7"/>
      <c r="HD571" s="7"/>
      <c r="HE571" s="7"/>
      <c r="HF571" s="7"/>
      <c r="HG571" s="7"/>
      <c r="HH571" s="7"/>
      <c r="HI571" s="7"/>
      <c r="HJ571" s="7"/>
      <c r="HK571" s="7"/>
      <c r="HL571" s="7"/>
      <c r="HM571" s="7"/>
      <c r="HN571" s="7"/>
      <c r="HO571" s="7"/>
      <c r="HP571" s="7"/>
      <c r="HQ571" s="7"/>
      <c r="HR571" s="7"/>
      <c r="HS571" s="7"/>
      <c r="HT571" s="7"/>
      <c r="HU571" s="7"/>
      <c r="HV571" s="7"/>
      <c r="HW571" s="7"/>
      <c r="HX571" s="7"/>
      <c r="HY571" s="7"/>
      <c r="HZ571" s="7"/>
      <c r="IA571" s="7"/>
      <c r="IB571" s="7"/>
      <c r="IC571" s="7"/>
      <c r="ID571" s="7"/>
      <c r="IE571" s="7"/>
      <c r="IF571" s="7"/>
      <c r="IG571" s="7"/>
      <c r="IH571" s="7"/>
      <c r="II571" s="7"/>
      <c r="IJ571" s="7"/>
      <c r="IK571" s="7"/>
      <c r="IL571" s="7"/>
      <c r="IM571" s="7"/>
      <c r="IN571" s="7"/>
      <c r="IO571" s="7"/>
      <c r="IP571" s="7"/>
      <c r="IQ571" s="7"/>
      <c r="IR571" s="7"/>
      <c r="IS571" s="7"/>
      <c r="IT571" s="7"/>
      <c r="IU571" s="7"/>
      <c r="IV571" s="7"/>
    </row>
    <row r="572" spans="1:256" s="91" customFormat="1" x14ac:dyDescent="0.25">
      <c r="A572" s="7"/>
      <c r="B572" s="7"/>
      <c r="C572" s="7"/>
      <c r="D572" s="88"/>
      <c r="E572" s="9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  <c r="GJ572" s="7"/>
      <c r="GK572" s="7"/>
      <c r="GL572" s="7"/>
      <c r="GM572" s="7"/>
      <c r="GN572" s="7"/>
      <c r="GO572" s="7"/>
      <c r="GP572" s="7"/>
      <c r="GQ572" s="7"/>
      <c r="GR572" s="7"/>
      <c r="GS572" s="7"/>
      <c r="GT572" s="7"/>
      <c r="GU572" s="7"/>
      <c r="GV572" s="7"/>
      <c r="GW572" s="7"/>
      <c r="GX572" s="7"/>
      <c r="GY572" s="7"/>
      <c r="GZ572" s="7"/>
      <c r="HA572" s="7"/>
      <c r="HB572" s="7"/>
      <c r="HC572" s="7"/>
      <c r="HD572" s="7"/>
      <c r="HE572" s="7"/>
      <c r="HF572" s="7"/>
      <c r="HG572" s="7"/>
      <c r="HH572" s="7"/>
      <c r="HI572" s="7"/>
      <c r="HJ572" s="7"/>
      <c r="HK572" s="7"/>
      <c r="HL572" s="7"/>
      <c r="HM572" s="7"/>
      <c r="HN572" s="7"/>
      <c r="HO572" s="7"/>
      <c r="HP572" s="7"/>
      <c r="HQ572" s="7"/>
      <c r="HR572" s="7"/>
      <c r="HS572" s="7"/>
      <c r="HT572" s="7"/>
      <c r="HU572" s="7"/>
      <c r="HV572" s="7"/>
      <c r="HW572" s="7"/>
      <c r="HX572" s="7"/>
      <c r="HY572" s="7"/>
      <c r="HZ572" s="7"/>
      <c r="IA572" s="7"/>
      <c r="IB572" s="7"/>
      <c r="IC572" s="7"/>
      <c r="ID572" s="7"/>
      <c r="IE572" s="7"/>
      <c r="IF572" s="7"/>
      <c r="IG572" s="7"/>
      <c r="IH572" s="7"/>
      <c r="II572" s="7"/>
      <c r="IJ572" s="7"/>
      <c r="IK572" s="7"/>
      <c r="IL572" s="7"/>
      <c r="IM572" s="7"/>
      <c r="IN572" s="7"/>
      <c r="IO572" s="7"/>
      <c r="IP572" s="7"/>
      <c r="IQ572" s="7"/>
      <c r="IR572" s="7"/>
      <c r="IS572" s="7"/>
      <c r="IT572" s="7"/>
      <c r="IU572" s="7"/>
      <c r="IV572" s="7"/>
    </row>
    <row r="573" spans="1:256" s="91" customFormat="1" x14ac:dyDescent="0.25">
      <c r="A573" s="7"/>
      <c r="B573" s="7"/>
      <c r="C573" s="7"/>
      <c r="D573" s="88"/>
      <c r="E573" s="9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  <c r="GJ573" s="7"/>
      <c r="GK573" s="7"/>
      <c r="GL573" s="7"/>
      <c r="GM573" s="7"/>
      <c r="GN573" s="7"/>
      <c r="GO573" s="7"/>
      <c r="GP573" s="7"/>
      <c r="GQ573" s="7"/>
      <c r="GR573" s="7"/>
      <c r="GS573" s="7"/>
      <c r="GT573" s="7"/>
      <c r="GU573" s="7"/>
      <c r="GV573" s="7"/>
      <c r="GW573" s="7"/>
      <c r="GX573" s="7"/>
      <c r="GY573" s="7"/>
      <c r="GZ573" s="7"/>
      <c r="HA573" s="7"/>
      <c r="HB573" s="7"/>
      <c r="HC573" s="7"/>
      <c r="HD573" s="7"/>
      <c r="HE573" s="7"/>
      <c r="HF573" s="7"/>
      <c r="HG573" s="7"/>
      <c r="HH573" s="7"/>
      <c r="HI573" s="7"/>
      <c r="HJ573" s="7"/>
      <c r="HK573" s="7"/>
      <c r="HL573" s="7"/>
      <c r="HM573" s="7"/>
      <c r="HN573" s="7"/>
      <c r="HO573" s="7"/>
      <c r="HP573" s="7"/>
      <c r="HQ573" s="7"/>
      <c r="HR573" s="7"/>
      <c r="HS573" s="7"/>
      <c r="HT573" s="7"/>
      <c r="HU573" s="7"/>
      <c r="HV573" s="7"/>
      <c r="HW573" s="7"/>
      <c r="HX573" s="7"/>
      <c r="HY573" s="7"/>
      <c r="HZ573" s="7"/>
      <c r="IA573" s="7"/>
      <c r="IB573" s="7"/>
      <c r="IC573" s="7"/>
      <c r="ID573" s="7"/>
      <c r="IE573" s="7"/>
      <c r="IF573" s="7"/>
      <c r="IG573" s="7"/>
      <c r="IH573" s="7"/>
      <c r="II573" s="7"/>
      <c r="IJ573" s="7"/>
      <c r="IK573" s="7"/>
      <c r="IL573" s="7"/>
      <c r="IM573" s="7"/>
      <c r="IN573" s="7"/>
      <c r="IO573" s="7"/>
      <c r="IP573" s="7"/>
      <c r="IQ573" s="7"/>
      <c r="IR573" s="7"/>
      <c r="IS573" s="7"/>
      <c r="IT573" s="7"/>
      <c r="IU573" s="7"/>
      <c r="IV573" s="7"/>
    </row>
    <row r="574" spans="1:256" s="91" customFormat="1" x14ac:dyDescent="0.25">
      <c r="A574" s="7"/>
      <c r="B574" s="7"/>
      <c r="C574" s="7"/>
      <c r="D574" s="88"/>
      <c r="E574" s="9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  <c r="GJ574" s="7"/>
      <c r="GK574" s="7"/>
      <c r="GL574" s="7"/>
      <c r="GM574" s="7"/>
      <c r="GN574" s="7"/>
      <c r="GO574" s="7"/>
      <c r="GP574" s="7"/>
      <c r="GQ574" s="7"/>
      <c r="GR574" s="7"/>
      <c r="GS574" s="7"/>
      <c r="GT574" s="7"/>
      <c r="GU574" s="7"/>
      <c r="GV574" s="7"/>
      <c r="GW574" s="7"/>
      <c r="GX574" s="7"/>
      <c r="GY574" s="7"/>
      <c r="GZ574" s="7"/>
      <c r="HA574" s="7"/>
      <c r="HB574" s="7"/>
      <c r="HC574" s="7"/>
      <c r="HD574" s="7"/>
      <c r="HE574" s="7"/>
      <c r="HF574" s="7"/>
      <c r="HG574" s="7"/>
      <c r="HH574" s="7"/>
      <c r="HI574" s="7"/>
      <c r="HJ574" s="7"/>
      <c r="HK574" s="7"/>
      <c r="HL574" s="7"/>
      <c r="HM574" s="7"/>
      <c r="HN574" s="7"/>
      <c r="HO574" s="7"/>
      <c r="HP574" s="7"/>
      <c r="HQ574" s="7"/>
      <c r="HR574" s="7"/>
      <c r="HS574" s="7"/>
      <c r="HT574" s="7"/>
      <c r="HU574" s="7"/>
      <c r="HV574" s="7"/>
      <c r="HW574" s="7"/>
      <c r="HX574" s="7"/>
      <c r="HY574" s="7"/>
      <c r="HZ574" s="7"/>
      <c r="IA574" s="7"/>
      <c r="IB574" s="7"/>
      <c r="IC574" s="7"/>
      <c r="ID574" s="7"/>
      <c r="IE574" s="7"/>
      <c r="IF574" s="7"/>
      <c r="IG574" s="7"/>
      <c r="IH574" s="7"/>
      <c r="II574" s="7"/>
      <c r="IJ574" s="7"/>
      <c r="IK574" s="7"/>
      <c r="IL574" s="7"/>
      <c r="IM574" s="7"/>
      <c r="IN574" s="7"/>
      <c r="IO574" s="7"/>
      <c r="IP574" s="7"/>
      <c r="IQ574" s="7"/>
      <c r="IR574" s="7"/>
      <c r="IS574" s="7"/>
      <c r="IT574" s="7"/>
      <c r="IU574" s="7"/>
      <c r="IV574" s="7"/>
    </row>
    <row r="575" spans="1:256" s="91" customFormat="1" x14ac:dyDescent="0.25">
      <c r="A575" s="7"/>
      <c r="B575" s="7"/>
      <c r="C575" s="7"/>
      <c r="D575" s="88"/>
      <c r="E575" s="9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  <c r="GJ575" s="7"/>
      <c r="GK575" s="7"/>
      <c r="GL575" s="7"/>
      <c r="GM575" s="7"/>
      <c r="GN575" s="7"/>
      <c r="GO575" s="7"/>
      <c r="GP575" s="7"/>
      <c r="GQ575" s="7"/>
      <c r="GR575" s="7"/>
      <c r="GS575" s="7"/>
      <c r="GT575" s="7"/>
      <c r="GU575" s="7"/>
      <c r="GV575" s="7"/>
      <c r="GW575" s="7"/>
      <c r="GX575" s="7"/>
      <c r="GY575" s="7"/>
      <c r="GZ575" s="7"/>
      <c r="HA575" s="7"/>
      <c r="HB575" s="7"/>
      <c r="HC575" s="7"/>
      <c r="HD575" s="7"/>
      <c r="HE575" s="7"/>
      <c r="HF575" s="7"/>
      <c r="HG575" s="7"/>
      <c r="HH575" s="7"/>
      <c r="HI575" s="7"/>
      <c r="HJ575" s="7"/>
      <c r="HK575" s="7"/>
      <c r="HL575" s="7"/>
      <c r="HM575" s="7"/>
      <c r="HN575" s="7"/>
      <c r="HO575" s="7"/>
      <c r="HP575" s="7"/>
      <c r="HQ575" s="7"/>
      <c r="HR575" s="7"/>
      <c r="HS575" s="7"/>
      <c r="HT575" s="7"/>
      <c r="HU575" s="7"/>
      <c r="HV575" s="7"/>
      <c r="HW575" s="7"/>
      <c r="HX575" s="7"/>
      <c r="HY575" s="7"/>
      <c r="HZ575" s="7"/>
      <c r="IA575" s="7"/>
      <c r="IB575" s="7"/>
      <c r="IC575" s="7"/>
      <c r="ID575" s="7"/>
      <c r="IE575" s="7"/>
      <c r="IF575" s="7"/>
      <c r="IG575" s="7"/>
      <c r="IH575" s="7"/>
      <c r="II575" s="7"/>
      <c r="IJ575" s="7"/>
      <c r="IK575" s="7"/>
      <c r="IL575" s="7"/>
      <c r="IM575" s="7"/>
      <c r="IN575" s="7"/>
      <c r="IO575" s="7"/>
      <c r="IP575" s="7"/>
      <c r="IQ575" s="7"/>
      <c r="IR575" s="7"/>
      <c r="IS575" s="7"/>
      <c r="IT575" s="7"/>
      <c r="IU575" s="7"/>
      <c r="IV575" s="7"/>
    </row>
    <row r="576" spans="1:256" s="91" customFormat="1" x14ac:dyDescent="0.25">
      <c r="A576" s="7"/>
      <c r="B576" s="7"/>
      <c r="C576" s="7"/>
      <c r="D576" s="88"/>
      <c r="E576" s="9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  <c r="GJ576" s="7"/>
      <c r="GK576" s="7"/>
      <c r="GL576" s="7"/>
      <c r="GM576" s="7"/>
      <c r="GN576" s="7"/>
      <c r="GO576" s="7"/>
      <c r="GP576" s="7"/>
      <c r="GQ576" s="7"/>
      <c r="GR576" s="7"/>
      <c r="GS576" s="7"/>
      <c r="GT576" s="7"/>
      <c r="GU576" s="7"/>
      <c r="GV576" s="7"/>
      <c r="GW576" s="7"/>
      <c r="GX576" s="7"/>
      <c r="GY576" s="7"/>
      <c r="GZ576" s="7"/>
      <c r="HA576" s="7"/>
      <c r="HB576" s="7"/>
      <c r="HC576" s="7"/>
      <c r="HD576" s="7"/>
      <c r="HE576" s="7"/>
      <c r="HF576" s="7"/>
      <c r="HG576" s="7"/>
      <c r="HH576" s="7"/>
      <c r="HI576" s="7"/>
      <c r="HJ576" s="7"/>
      <c r="HK576" s="7"/>
      <c r="HL576" s="7"/>
      <c r="HM576" s="7"/>
      <c r="HN576" s="7"/>
      <c r="HO576" s="7"/>
      <c r="HP576" s="7"/>
      <c r="HQ576" s="7"/>
      <c r="HR576" s="7"/>
      <c r="HS576" s="7"/>
      <c r="HT576" s="7"/>
      <c r="HU576" s="7"/>
      <c r="HV576" s="7"/>
      <c r="HW576" s="7"/>
      <c r="HX576" s="7"/>
      <c r="HY576" s="7"/>
      <c r="HZ576" s="7"/>
      <c r="IA576" s="7"/>
      <c r="IB576" s="7"/>
      <c r="IC576" s="7"/>
      <c r="ID576" s="7"/>
      <c r="IE576" s="7"/>
      <c r="IF576" s="7"/>
      <c r="IG576" s="7"/>
      <c r="IH576" s="7"/>
      <c r="II576" s="7"/>
      <c r="IJ576" s="7"/>
      <c r="IK576" s="7"/>
      <c r="IL576" s="7"/>
      <c r="IM576" s="7"/>
      <c r="IN576" s="7"/>
      <c r="IO576" s="7"/>
      <c r="IP576" s="7"/>
      <c r="IQ576" s="7"/>
      <c r="IR576" s="7"/>
      <c r="IS576" s="7"/>
      <c r="IT576" s="7"/>
      <c r="IU576" s="7"/>
      <c r="IV576" s="7"/>
    </row>
    <row r="577" spans="1:256" s="91" customFormat="1" x14ac:dyDescent="0.25">
      <c r="A577" s="7"/>
      <c r="B577" s="7"/>
      <c r="C577" s="7"/>
      <c r="D577" s="88"/>
      <c r="E577" s="9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  <c r="GJ577" s="7"/>
      <c r="GK577" s="7"/>
      <c r="GL577" s="7"/>
      <c r="GM577" s="7"/>
      <c r="GN577" s="7"/>
      <c r="GO577" s="7"/>
      <c r="GP577" s="7"/>
      <c r="GQ577" s="7"/>
      <c r="GR577" s="7"/>
      <c r="GS577" s="7"/>
      <c r="GT577" s="7"/>
      <c r="GU577" s="7"/>
      <c r="GV577" s="7"/>
      <c r="GW577" s="7"/>
      <c r="GX577" s="7"/>
      <c r="GY577" s="7"/>
      <c r="GZ577" s="7"/>
      <c r="HA577" s="7"/>
      <c r="HB577" s="7"/>
      <c r="HC577" s="7"/>
      <c r="HD577" s="7"/>
      <c r="HE577" s="7"/>
      <c r="HF577" s="7"/>
      <c r="HG577" s="7"/>
      <c r="HH577" s="7"/>
      <c r="HI577" s="7"/>
      <c r="HJ577" s="7"/>
      <c r="HK577" s="7"/>
      <c r="HL577" s="7"/>
      <c r="HM577" s="7"/>
      <c r="HN577" s="7"/>
      <c r="HO577" s="7"/>
      <c r="HP577" s="7"/>
      <c r="HQ577" s="7"/>
      <c r="HR577" s="7"/>
      <c r="HS577" s="7"/>
      <c r="HT577" s="7"/>
      <c r="HU577" s="7"/>
      <c r="HV577" s="7"/>
      <c r="HW577" s="7"/>
      <c r="HX577" s="7"/>
      <c r="HY577" s="7"/>
      <c r="HZ577" s="7"/>
      <c r="IA577" s="7"/>
      <c r="IB577" s="7"/>
      <c r="IC577" s="7"/>
      <c r="ID577" s="7"/>
      <c r="IE577" s="7"/>
      <c r="IF577" s="7"/>
      <c r="IG577" s="7"/>
      <c r="IH577" s="7"/>
      <c r="II577" s="7"/>
      <c r="IJ577" s="7"/>
      <c r="IK577" s="7"/>
      <c r="IL577" s="7"/>
      <c r="IM577" s="7"/>
      <c r="IN577" s="7"/>
      <c r="IO577" s="7"/>
      <c r="IP577" s="7"/>
      <c r="IQ577" s="7"/>
      <c r="IR577" s="7"/>
      <c r="IS577" s="7"/>
      <c r="IT577" s="7"/>
      <c r="IU577" s="7"/>
      <c r="IV577" s="7"/>
    </row>
    <row r="578" spans="1:256" s="91" customFormat="1" x14ac:dyDescent="0.25">
      <c r="A578" s="7"/>
      <c r="B578" s="7"/>
      <c r="C578" s="7"/>
      <c r="D578" s="88"/>
      <c r="E578" s="9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  <c r="GJ578" s="7"/>
      <c r="GK578" s="7"/>
      <c r="GL578" s="7"/>
      <c r="GM578" s="7"/>
      <c r="GN578" s="7"/>
      <c r="GO578" s="7"/>
      <c r="GP578" s="7"/>
      <c r="GQ578" s="7"/>
      <c r="GR578" s="7"/>
      <c r="GS578" s="7"/>
      <c r="GT578" s="7"/>
      <c r="GU578" s="7"/>
      <c r="GV578" s="7"/>
      <c r="GW578" s="7"/>
      <c r="GX578" s="7"/>
      <c r="GY578" s="7"/>
      <c r="GZ578" s="7"/>
      <c r="HA578" s="7"/>
      <c r="HB578" s="7"/>
      <c r="HC578" s="7"/>
      <c r="HD578" s="7"/>
      <c r="HE578" s="7"/>
      <c r="HF578" s="7"/>
      <c r="HG578" s="7"/>
      <c r="HH578" s="7"/>
      <c r="HI578" s="7"/>
      <c r="HJ578" s="7"/>
      <c r="HK578" s="7"/>
      <c r="HL578" s="7"/>
      <c r="HM578" s="7"/>
      <c r="HN578" s="7"/>
      <c r="HO578" s="7"/>
      <c r="HP578" s="7"/>
      <c r="HQ578" s="7"/>
      <c r="HR578" s="7"/>
      <c r="HS578" s="7"/>
      <c r="HT578" s="7"/>
      <c r="HU578" s="7"/>
      <c r="HV578" s="7"/>
      <c r="HW578" s="7"/>
      <c r="HX578" s="7"/>
      <c r="HY578" s="7"/>
      <c r="HZ578" s="7"/>
      <c r="IA578" s="7"/>
      <c r="IB578" s="7"/>
      <c r="IC578" s="7"/>
      <c r="ID578" s="7"/>
      <c r="IE578" s="7"/>
      <c r="IF578" s="7"/>
      <c r="IG578" s="7"/>
      <c r="IH578" s="7"/>
      <c r="II578" s="7"/>
      <c r="IJ578" s="7"/>
      <c r="IK578" s="7"/>
      <c r="IL578" s="7"/>
      <c r="IM578" s="7"/>
      <c r="IN578" s="7"/>
      <c r="IO578" s="7"/>
      <c r="IP578" s="7"/>
      <c r="IQ578" s="7"/>
      <c r="IR578" s="7"/>
      <c r="IS578" s="7"/>
      <c r="IT578" s="7"/>
      <c r="IU578" s="7"/>
      <c r="IV578" s="7"/>
    </row>
    <row r="579" spans="1:256" s="91" customFormat="1" x14ac:dyDescent="0.25">
      <c r="A579" s="7"/>
      <c r="B579" s="7"/>
      <c r="C579" s="7"/>
      <c r="D579" s="88"/>
      <c r="E579" s="9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/>
      <c r="GS579" s="7"/>
      <c r="GT579" s="7"/>
      <c r="GU579" s="7"/>
      <c r="GV579" s="7"/>
      <c r="GW579" s="7"/>
      <c r="GX579" s="7"/>
      <c r="GY579" s="7"/>
      <c r="GZ579" s="7"/>
      <c r="HA579" s="7"/>
      <c r="HB579" s="7"/>
      <c r="HC579" s="7"/>
      <c r="HD579" s="7"/>
      <c r="HE579" s="7"/>
      <c r="HF579" s="7"/>
      <c r="HG579" s="7"/>
      <c r="HH579" s="7"/>
      <c r="HI579" s="7"/>
      <c r="HJ579" s="7"/>
      <c r="HK579" s="7"/>
      <c r="HL579" s="7"/>
      <c r="HM579" s="7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  <c r="IC579" s="7"/>
      <c r="ID579" s="7"/>
      <c r="IE579" s="7"/>
      <c r="IF579" s="7"/>
      <c r="IG579" s="7"/>
      <c r="IH579" s="7"/>
      <c r="II579" s="7"/>
      <c r="IJ579" s="7"/>
      <c r="IK579" s="7"/>
      <c r="IL579" s="7"/>
      <c r="IM579" s="7"/>
      <c r="IN579" s="7"/>
      <c r="IO579" s="7"/>
      <c r="IP579" s="7"/>
      <c r="IQ579" s="7"/>
      <c r="IR579" s="7"/>
      <c r="IS579" s="7"/>
      <c r="IT579" s="7"/>
      <c r="IU579" s="7"/>
      <c r="IV579" s="7"/>
    </row>
    <row r="580" spans="1:256" s="91" customFormat="1" x14ac:dyDescent="0.25">
      <c r="A580" s="7"/>
      <c r="B580" s="7"/>
      <c r="C580" s="7"/>
      <c r="D580" s="88"/>
      <c r="E580" s="9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  <c r="GJ580" s="7"/>
      <c r="GK580" s="7"/>
      <c r="GL580" s="7"/>
      <c r="GM580" s="7"/>
      <c r="GN580" s="7"/>
      <c r="GO580" s="7"/>
      <c r="GP580" s="7"/>
      <c r="GQ580" s="7"/>
      <c r="GR580" s="7"/>
      <c r="GS580" s="7"/>
      <c r="GT580" s="7"/>
      <c r="GU580" s="7"/>
      <c r="GV580" s="7"/>
      <c r="GW580" s="7"/>
      <c r="GX580" s="7"/>
      <c r="GY580" s="7"/>
      <c r="GZ580" s="7"/>
      <c r="HA580" s="7"/>
      <c r="HB580" s="7"/>
      <c r="HC580" s="7"/>
      <c r="HD580" s="7"/>
      <c r="HE580" s="7"/>
      <c r="HF580" s="7"/>
      <c r="HG580" s="7"/>
      <c r="HH580" s="7"/>
      <c r="HI580" s="7"/>
      <c r="HJ580" s="7"/>
      <c r="HK580" s="7"/>
      <c r="HL580" s="7"/>
      <c r="HM580" s="7"/>
      <c r="HN580" s="7"/>
      <c r="HO580" s="7"/>
      <c r="HP580" s="7"/>
      <c r="HQ580" s="7"/>
      <c r="HR580" s="7"/>
      <c r="HS580" s="7"/>
      <c r="HT580" s="7"/>
      <c r="HU580" s="7"/>
      <c r="HV580" s="7"/>
      <c r="HW580" s="7"/>
      <c r="HX580" s="7"/>
      <c r="HY580" s="7"/>
      <c r="HZ580" s="7"/>
      <c r="IA580" s="7"/>
      <c r="IB580" s="7"/>
      <c r="IC580" s="7"/>
      <c r="ID580" s="7"/>
      <c r="IE580" s="7"/>
      <c r="IF580" s="7"/>
      <c r="IG580" s="7"/>
      <c r="IH580" s="7"/>
      <c r="II580" s="7"/>
      <c r="IJ580" s="7"/>
      <c r="IK580" s="7"/>
      <c r="IL580" s="7"/>
      <c r="IM580" s="7"/>
      <c r="IN580" s="7"/>
      <c r="IO580" s="7"/>
      <c r="IP580" s="7"/>
      <c r="IQ580" s="7"/>
      <c r="IR580" s="7"/>
      <c r="IS580" s="7"/>
      <c r="IT580" s="7"/>
      <c r="IU580" s="7"/>
      <c r="IV580" s="7"/>
    </row>
    <row r="581" spans="1:256" s="91" customFormat="1" x14ac:dyDescent="0.25">
      <c r="A581" s="7"/>
      <c r="B581" s="7"/>
      <c r="C581" s="7"/>
      <c r="D581" s="88"/>
      <c r="E581" s="9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/>
      <c r="GS581" s="7"/>
      <c r="GT581" s="7"/>
      <c r="GU581" s="7"/>
      <c r="GV581" s="7"/>
      <c r="GW581" s="7"/>
      <c r="GX581" s="7"/>
      <c r="GY581" s="7"/>
      <c r="GZ581" s="7"/>
      <c r="HA581" s="7"/>
      <c r="HB581" s="7"/>
      <c r="HC581" s="7"/>
      <c r="HD581" s="7"/>
      <c r="HE581" s="7"/>
      <c r="HF581" s="7"/>
      <c r="HG581" s="7"/>
      <c r="HH581" s="7"/>
      <c r="HI581" s="7"/>
      <c r="HJ581" s="7"/>
      <c r="HK581" s="7"/>
      <c r="HL581" s="7"/>
      <c r="HM581" s="7"/>
      <c r="HN581" s="7"/>
      <c r="HO581" s="7"/>
      <c r="HP581" s="7"/>
      <c r="HQ581" s="7"/>
      <c r="HR581" s="7"/>
      <c r="HS581" s="7"/>
      <c r="HT581" s="7"/>
      <c r="HU581" s="7"/>
      <c r="HV581" s="7"/>
      <c r="HW581" s="7"/>
      <c r="HX581" s="7"/>
      <c r="HY581" s="7"/>
      <c r="HZ581" s="7"/>
      <c r="IA581" s="7"/>
      <c r="IB581" s="7"/>
      <c r="IC581" s="7"/>
      <c r="ID581" s="7"/>
      <c r="IE581" s="7"/>
      <c r="IF581" s="7"/>
      <c r="IG581" s="7"/>
      <c r="IH581" s="7"/>
      <c r="II581" s="7"/>
      <c r="IJ581" s="7"/>
      <c r="IK581" s="7"/>
      <c r="IL581" s="7"/>
      <c r="IM581" s="7"/>
      <c r="IN581" s="7"/>
      <c r="IO581" s="7"/>
      <c r="IP581" s="7"/>
      <c r="IQ581" s="7"/>
      <c r="IR581" s="7"/>
      <c r="IS581" s="7"/>
      <c r="IT581" s="7"/>
      <c r="IU581" s="7"/>
      <c r="IV581" s="7"/>
    </row>
    <row r="582" spans="1:256" s="91" customFormat="1" x14ac:dyDescent="0.25">
      <c r="A582" s="7"/>
      <c r="B582" s="7"/>
      <c r="C582" s="7"/>
      <c r="D582" s="88"/>
      <c r="E582" s="9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  <c r="IH582" s="7"/>
      <c r="II582" s="7"/>
      <c r="IJ582" s="7"/>
      <c r="IK582" s="7"/>
      <c r="IL582" s="7"/>
      <c r="IM582" s="7"/>
      <c r="IN582" s="7"/>
      <c r="IO582" s="7"/>
      <c r="IP582" s="7"/>
      <c r="IQ582" s="7"/>
      <c r="IR582" s="7"/>
      <c r="IS582" s="7"/>
      <c r="IT582" s="7"/>
      <c r="IU582" s="7"/>
      <c r="IV582" s="7"/>
    </row>
  </sheetData>
  <pageMargins left="0.70866141732283472" right="0.70866141732283472" top="0.74803149606299213" bottom="0.74803149606299213" header="0.31496062992125984" footer="0.31496062992125984"/>
  <pageSetup paperSize="9" scale="60" fitToHeight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SP</vt:lpstr>
      <vt:lpstr>SP!Area_stampa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Celeste</dc:creator>
  <cp:lastModifiedBy>Lorena Celeste</cp:lastModifiedBy>
  <dcterms:created xsi:type="dcterms:W3CDTF">2020-07-30T08:50:33Z</dcterms:created>
  <dcterms:modified xsi:type="dcterms:W3CDTF">2020-07-30T08:51:27Z</dcterms:modified>
</cp:coreProperties>
</file>